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360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57" i="1"/>
  <c r="G73"/>
  <c r="G67"/>
  <c r="G95"/>
  <c r="G62"/>
  <c r="G65"/>
  <c r="G88"/>
  <c r="G84"/>
  <c r="G80"/>
  <c r="G78"/>
  <c r="G53"/>
  <c r="G30"/>
  <c r="G44"/>
  <c r="G28"/>
  <c r="G19"/>
  <c r="G89"/>
  <c r="G98"/>
  <c r="H84"/>
  <c r="H80"/>
  <c r="H78"/>
  <c r="H73"/>
  <c r="H53"/>
  <c r="H65"/>
  <c r="H44"/>
  <c r="H28"/>
  <c r="H19"/>
  <c r="H89"/>
  <c r="I84"/>
  <c r="I80"/>
  <c r="I78"/>
  <c r="I73"/>
  <c r="I53"/>
  <c r="I65"/>
  <c r="I44"/>
  <c r="I28"/>
  <c r="I19"/>
  <c r="I89"/>
</calcChain>
</file>

<file path=xl/sharedStrings.xml><?xml version="1.0" encoding="utf-8"?>
<sst xmlns="http://schemas.openxmlformats.org/spreadsheetml/2006/main" count="315" uniqueCount="148">
  <si>
    <t>Назва напряму діяльності (пріоритетні завдання) </t>
  </si>
  <si>
    <t>Перелік заходів програми </t>
  </si>
  <si>
    <t xml:space="preserve">Строк </t>
  </si>
  <si>
    <t>Виконавці </t>
  </si>
  <si>
    <t>Джерела фінансування </t>
  </si>
  <si>
    <t>Очікуваний результат </t>
  </si>
  <si>
    <t>Міський бюджет</t>
  </si>
  <si>
    <t>ВСЬОГО:</t>
  </si>
  <si>
    <t>УКГ міської ради КП "ЕМЗО Міськсвітло"</t>
  </si>
  <si>
    <t>N з/п</t>
  </si>
  <si>
    <t>Напрями діяльності та заходи  Програми благоустрою та комунального господарства м.Житомира                  на 2016-2018 роки</t>
  </si>
  <si>
    <t>ІІ етап     2017</t>
  </si>
  <si>
    <t>ІІІ етап         2018</t>
  </si>
  <si>
    <t xml:space="preserve">I етап          2016 </t>
  </si>
  <si>
    <t>Орієнтовні обсяги фінансування (вартість),  тис. гривень, у тому числі:</t>
  </si>
  <si>
    <t>УКГ міської ради  КП "Зеленбуд"</t>
  </si>
  <si>
    <t>УКГ міської ради КП "СККПО"</t>
  </si>
  <si>
    <t>УКГ міської ради КП "Експлуатація штучних споруд</t>
  </si>
  <si>
    <t>2016-2018</t>
  </si>
  <si>
    <t>УКГ міської ради КП "Житомирводоканал"</t>
  </si>
  <si>
    <t>УКГ міської радиКП "Управління автомобільних шляхів</t>
  </si>
  <si>
    <t>УКГ міської ради відділ технічного нагляду за об"єктами благоустрою</t>
  </si>
  <si>
    <t>УКГ міської ради КП "Інспекція з благоустрою м.Житомира"</t>
  </si>
  <si>
    <t>1.1.Реконструкція, утримання та поточний ремонт мереж зовнішнього освітлення вулиць;</t>
  </si>
  <si>
    <t>1.1.1.Утримання та поточний ремонт мереж зовнішнього освітлення</t>
  </si>
  <si>
    <t>1.1.2.Розрахунки за спожиту електроенергію</t>
  </si>
  <si>
    <t>1.1.3.Монтаж та демонтаж новорічної ялинки на майдані С.П.Корольва, святкове освітлення новорічних ялинок</t>
  </si>
  <si>
    <t>2.1.Відновлення, утримання та поточний ремонт об’єктів благоустрою та озеленення;</t>
  </si>
  <si>
    <t xml:space="preserve">2.1.1.Утримання та поточний ремонт обʼєктів озеленення </t>
  </si>
  <si>
    <t>3.1.Реконструкція, будівництво, утримання та поточний ремонт кладовищ;</t>
  </si>
  <si>
    <t>3.1.1.Утримання та поточний ремонт міських кладовищ</t>
  </si>
  <si>
    <t>4.1.Реконструкція, капітальний ремонт, утримання та поточний ремонт зливових мереж і штучних споруд;</t>
  </si>
  <si>
    <t>4.1.1.Утримання та поточний ремонт зливових мереж та штучних споруд</t>
  </si>
  <si>
    <t>5.1.Реконструкція, утримання та поточний ремонт мереж водопостачання та водовідведення</t>
  </si>
  <si>
    <r>
      <t>6.1.Реконструкція, утримання та поточний ремонт мереж з централізованого теплопостачання та постачання гарячої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води;</t>
    </r>
  </si>
  <si>
    <t>7.</t>
  </si>
  <si>
    <t>6.</t>
  </si>
  <si>
    <t>5.</t>
  </si>
  <si>
    <t>4.</t>
  </si>
  <si>
    <t>3.</t>
  </si>
  <si>
    <t>2.</t>
  </si>
  <si>
    <t>1.</t>
  </si>
  <si>
    <t xml:space="preserve">7.1.1.Утримання вулиць та доріг </t>
  </si>
  <si>
    <t>7.1.2.Поточний ремонт вулиць та доріг</t>
  </si>
  <si>
    <t>8.</t>
  </si>
  <si>
    <r>
      <t>8.1.Здійснення контролю за виконанням робіт по реконструкції, будівництву, утриманню та поточному ремонту на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обʼєктах комунального господарства міста.</t>
    </r>
  </si>
  <si>
    <t>8.1.1.Утримання відділу технічного нагляду за обʼєктами благоустрою</t>
  </si>
  <si>
    <t>9.</t>
  </si>
  <si>
    <t>9.1.Сприяння забезпеченню екологічної безпеки та контролю за раціональним природокористуванням в м.Житомирі.</t>
  </si>
  <si>
    <t>9.1.1.Надання трансфертів КП «Інспекція з благоустрою м.Житомира» з метою забезпечення реалізації проекту</t>
  </si>
  <si>
    <t xml:space="preserve">Начальник управління комунального                                                      </t>
  </si>
  <si>
    <t xml:space="preserve">7.1.Реконструкція, утримання, капітальний та поточний ремонт вулиць; </t>
  </si>
  <si>
    <t xml:space="preserve">Міський бюджет </t>
  </si>
  <si>
    <t xml:space="preserve">5.1.1.Утримання та поточний ремонт фонтанів </t>
  </si>
  <si>
    <t>5.1.2.Розрахунки за спожиту воду</t>
  </si>
  <si>
    <t>4.1.2.Утримання та поточний ремонт водопідйомної греблі на річці Тетерів</t>
  </si>
  <si>
    <t>4.2.1.Упорядкування прибережних захисних смуг та розчищення русел річок. Проведення заходів, спрямованих на запобігання знищенню чи пошкодженню та утримання в належному стані геологічних памʼяток природи місцевого значення скель «Чотири брати», «Голова Чацького»</t>
  </si>
  <si>
    <t>2.1.2.Розрахунки за спожитий газ</t>
  </si>
  <si>
    <t>2.1.3.Встановлення та придбання новорічних ялинок</t>
  </si>
  <si>
    <t>2.2.1.Виконання  природоохоронних заходів: ліквідація наслідків буреломів, сніговалів, вітровалів</t>
  </si>
  <si>
    <t>4.3.Капітальний ремонт</t>
  </si>
  <si>
    <t>9.1.3.Утримання місць загального користування - об"єктів благоустрою для утримння в належному санітарному стані</t>
  </si>
  <si>
    <t xml:space="preserve">господарства міської ради                                                                                                                      </t>
  </si>
  <si>
    <t>О.В. Марцун</t>
  </si>
  <si>
    <r>
      <t>1.2.Капітальний ремонт мереж зовнішнього освітлення міста в т.ч. проектні роботи</t>
    </r>
    <r>
      <rPr>
        <b/>
        <sz val="14"/>
        <rFont val="Times New Roman"/>
        <family val="1"/>
        <charset val="204"/>
      </rPr>
      <t xml:space="preserve"> </t>
    </r>
  </si>
  <si>
    <t>1.3.Внески до статутного капіталу КП "ЕМЗО "Міськсвітло"</t>
  </si>
  <si>
    <t>1.3.1.Придбання бурильно-кранової машини на базі трактора - БКМ - 2МТ</t>
  </si>
  <si>
    <t>2.1.4.На виготовлення проекту землеустрою, щодо відведення земельної ділянки, що знаходиться на території Левківської сільської ради</t>
  </si>
  <si>
    <t>6.2.Внески до статутного капіталу КП «Житомиртеплокомуненерго», в т.ч.</t>
  </si>
  <si>
    <t>УКГ міської ради КП "Житомиртеплокомуненерго"</t>
  </si>
  <si>
    <t>10.1.Апарат управління комунального господарства</t>
  </si>
  <si>
    <t xml:space="preserve">10.1.1.Придбання обладнання та предметів довгострокового користування, в т.ч. </t>
  </si>
  <si>
    <t>10.1.1.1.Сканер двохсторонній</t>
  </si>
  <si>
    <t>4.1.3.Проведення заходів з захисту від підтоплення територій міста (прочищення водовідвідних канав, влаштування водовідведення)</t>
  </si>
  <si>
    <t>4.1.4.Придбання та встановлення решіток та люків оглядових колодязів підземних інженерних мереж</t>
  </si>
  <si>
    <t>УКГ міської ради КП "Управління автомобільних шляхів</t>
  </si>
  <si>
    <t>4.2.Забезпечення виконання природоохоронних заходів</t>
  </si>
  <si>
    <t>2.2. Забезпечення виконання природоохоронних заходів</t>
  </si>
  <si>
    <t>5.2.Внески до статутного капіталу КП «Житомирводоканал», в т.ч.</t>
  </si>
  <si>
    <t>5.2.1.Покращення фінансового стану підприємства</t>
  </si>
  <si>
    <t>5.2.1.2.Для розрахунків з ПАТ ЕК "Житомиробленерго" за електроенергію</t>
  </si>
  <si>
    <t xml:space="preserve">5.2.1.1.Для розрахунків з КП «Житомиртеплокомуненерго» Житомирської міської ради за послуги по підвищенню тиску холодної води в багатоповерхові будинки </t>
  </si>
  <si>
    <t>5.2.1.3.Для розрахунків з КП "Житомиртеплокомуненерго" Житомирської міської ради за послуги теплопостачання</t>
  </si>
  <si>
    <t>6.2.1.Фінансова підтримка для реалізації проектів</t>
  </si>
  <si>
    <t>6.2.1.1.На виготовлення проектної документації на реконструкцію внутрішньобудинковмих систем опалення, шляхом встановлення лічильників теплової енергії в житлових будинках міста Житомира.</t>
  </si>
  <si>
    <t>6.2.1.2.Для реалізації проекту з розвитку системи теплопостачання у м.Житомирі за фінансування ЄБРР</t>
  </si>
  <si>
    <t>6.2.1.4.Для реалізації проекту з розвитку енергоефективності у м.Житомирі за фінансування СЕКО</t>
  </si>
  <si>
    <t>3.2.Упорядкування права на постійне користування земельними ділянками на кладовищах</t>
  </si>
  <si>
    <t>3.2.1.Виготовлення державних актів</t>
  </si>
  <si>
    <t>3.2.1.1.Смолянське цивільне</t>
  </si>
  <si>
    <t>3.2.1.2.Смолянське військове</t>
  </si>
  <si>
    <t>3.2.1.3.Російсько-Вільське цивільне</t>
  </si>
  <si>
    <t>3.2.1.4.Російсько-Вільське військове</t>
  </si>
  <si>
    <t>3.2.1.5.Польське</t>
  </si>
  <si>
    <t>3.2.1.6.Єврейське</t>
  </si>
  <si>
    <t>3.2.1.7.Старообрядове</t>
  </si>
  <si>
    <t>3.2.1.8.Чеське</t>
  </si>
  <si>
    <t>3.2.1.9.Лютеранське</t>
  </si>
  <si>
    <t>3.3.Будівництво кладовища</t>
  </si>
  <si>
    <t>7.2.Придбання обладнання</t>
  </si>
  <si>
    <t>7.2.1.Придбання та встановлення сміттєзбірних урн на вулицях міста</t>
  </si>
  <si>
    <t>10.1.1.2.Кондиціонер</t>
  </si>
  <si>
    <t>2.1.5.Виготовлення детального плану території, розміщення кварталів, індивідуальної садової забудови на земельній ділянці, що знаходиться на території Левківської сільської ради</t>
  </si>
  <si>
    <t xml:space="preserve">2.3.Капітальний ремонт </t>
  </si>
  <si>
    <t>2.3.2.Будівництво пандусу на «Мистецьких воротах» в т.ч. проектні роботи</t>
  </si>
  <si>
    <t>5.3.Забезпечення виконання природоохоронних заходів</t>
  </si>
  <si>
    <t xml:space="preserve">5.3.1.Придбання обладнання, будівництво  та реконструкція об"єктів </t>
  </si>
  <si>
    <t>5.3.1.1.Будівництво господарсько-фекальної каналізації по вул. Західній в м. Житомирі</t>
  </si>
  <si>
    <t xml:space="preserve">53.1.2.Виготовлення проектно-кошторисної документації на реконструкцію ОСК-1 </t>
  </si>
  <si>
    <t>РАЗОМ ПО УПРАВЛІННЮ</t>
  </si>
  <si>
    <t>Управління капітального будівництва міської ради</t>
  </si>
  <si>
    <t>ВСЬОГО ПО ПРОГРАМІ:</t>
  </si>
  <si>
    <t xml:space="preserve"> 11.1.3. Капітальний ремонт тротуарів по вул. В.Бердичівській в м. Житомирі (від площі Соборної до вул. Старий бульвар)</t>
  </si>
  <si>
    <t>11.1.4.Капітальний ремонт тротуарів по вул. Київській в м. Житомирі (від площі Соборної до вул. Небесної сотні)</t>
  </si>
  <si>
    <t>11.1.5.Капітальний ремонт тротуарів по вул. Театральній в м. Житомирі (від вул. В.Бердичівська до майдану Перемоги)</t>
  </si>
  <si>
    <t>3.3.1.Забезпечення будівництва кладовища в т.ч.</t>
  </si>
  <si>
    <t>3.3.1.1.Будівництво кладовища та автостоянки на міському кладовищі в м.Житомирі. 2 пусковий ІІ черга (коригування) сектори 50, 51)</t>
  </si>
  <si>
    <t>3.3.1.2.Будівництво кладовища та автостоянки на міському кладовищі в м.Житомирі. 3 пусковий ІІ черга (коригування) сектори 63,62)</t>
  </si>
  <si>
    <t>3.3.1.3.Будівництво кладовища та автостоянки на міському кладовищі в м.Житомирі. Алея Слави (коригування)(сектори 5а,6а)</t>
  </si>
  <si>
    <t>Будівництво об"єкта</t>
  </si>
  <si>
    <t>Управління містобудування, архітектури та дизайну міського середовища Житомирської міської ради</t>
  </si>
  <si>
    <t xml:space="preserve"> Прибдання та встановлення пам"ятника О.Ольжичу на розі вулиць Перемоги та О.Ольжича</t>
  </si>
  <si>
    <t>6.2.1.3.Технічне переоснащення з заміною котлів НІІСТУ-5 на котли "RIELLO" RTO-1700 котельні по вул.Хлібна, 27</t>
  </si>
  <si>
    <t xml:space="preserve">4.3.1.Обладнання та капітальний ремонт  пішохідного підвісного мосту через р.Тетерів  в м.Житомир - ІІ етап. Антикорозійний захист та відновлення гранітних виробів при благоустрої вхідних майданчиків. </t>
  </si>
  <si>
    <t>4.3.3.Капітальний ремонт  дощової каналізації від вул. Вітрука до вул. Бородія в м. Житомирі</t>
  </si>
  <si>
    <t>4.3.2.Виконання робіт відповідно до проекту: "Благоустрій русел річок Крошенка та Руденка з капітальним ремонтом гідроспоруд в м.Житомирі (корегування ПКД)</t>
  </si>
  <si>
    <t xml:space="preserve"> Управління капітального будівництва міської ради</t>
  </si>
  <si>
    <t xml:space="preserve">5.1.3.Реконструкція каналізаційного колектора по вул.Східній від майдану Згоди через перехрестя вул.Київської в м.Житомирі </t>
  </si>
  <si>
    <t xml:space="preserve">1.2.3.Капітальний ремонт та технічне переоснащення святкової ілюмінації в т.ч. проектні роботи </t>
  </si>
  <si>
    <t>7.1.3.Капітальний ремонт  вулиць та доріг</t>
  </si>
  <si>
    <t xml:space="preserve">2.3.1.Капітальний ремонт скверів міста </t>
  </si>
  <si>
    <t xml:space="preserve">1.2.1.Забезпечення капітального ремонту мереж зовнішнього освітлення міста в т.ч. проектні роботи </t>
  </si>
  <si>
    <t xml:space="preserve">1.2.2.Капітальний ремонт зовнішнього освітлення з заміною ліхтарів з лампою розжарювання на світлодіодні ліхтарі </t>
  </si>
  <si>
    <t xml:space="preserve">1.2.4.Будівництво мереж зовнішнього освітлення, в т.ч. проектні роботи  </t>
  </si>
  <si>
    <t>11.1.Реконструкція, капітальний ремонт та будівництво об"єктів</t>
  </si>
  <si>
    <t>11.1.1."Капітальний ремонт вул.Михайлівської та майдану ім.С.П.Корольова в м.Житомирі" в т.ч. виготовлення ПКД</t>
  </si>
  <si>
    <t>9.1.2.Демонтаж самовільно збудованих та встановлених металевих конструкцій на обʼєктах благоустрою та демонтаж памятних дощок, анотаційних  дощок та памятників (75,0 тис.грн.)</t>
  </si>
  <si>
    <t>,</t>
  </si>
  <si>
    <t>Державний фонд регіонального розвитку,  Міський бюджет</t>
  </si>
  <si>
    <t>Перелік об"єктів капітального ремонту вуличного освітлення на 2016 рік додається</t>
  </si>
  <si>
    <r>
      <t xml:space="preserve">                   </t>
    </r>
    <r>
      <rPr>
        <sz val="10"/>
        <rFont val="Times New Roman"/>
        <family val="1"/>
        <charset val="204"/>
      </rPr>
      <t xml:space="preserve">    </t>
    </r>
    <r>
      <rPr>
        <sz val="12"/>
        <rFont val="Times New Roman"/>
        <family val="1"/>
        <charset val="204"/>
      </rPr>
      <t xml:space="preserve"> Примітка</t>
    </r>
    <r>
      <rPr>
        <b/>
        <sz val="14"/>
        <rFont val="Times New Roman"/>
        <family val="1"/>
        <charset val="204"/>
      </rPr>
      <t xml:space="preserve"> *</t>
    </r>
  </si>
  <si>
    <r>
      <t>11.1.6.Капітальний ремонт вуличного освітлення</t>
    </r>
    <r>
      <rPr>
        <sz val="16"/>
        <rFont val="Times New Roman"/>
        <family val="1"/>
        <charset val="204"/>
      </rPr>
      <t xml:space="preserve"> *</t>
    </r>
    <r>
      <rPr>
        <sz val="12"/>
        <rFont val="Times New Roman"/>
        <family val="1"/>
        <charset val="204"/>
      </rPr>
      <t xml:space="preserve">             (Державний фонд регіонального розвитку - 14 163,095 тис.грн., співфінансування з міського бюджету -1574,263 тис.грн.)</t>
    </r>
  </si>
  <si>
    <t>5.2.1.4.Розроблення проектно-кошторисної документації та встановлення в підвальних приміщеннях підвищувальних насосних станцій в 4 житлових будинках.</t>
  </si>
  <si>
    <t>2016-2019</t>
  </si>
  <si>
    <t>6.2.1.5.На виплату заробітної плати та сплату податків і зборів на заробітну плату на ІІ квартал</t>
  </si>
  <si>
    <t>Секретар міської ради</t>
  </si>
  <si>
    <t>Н.М.Чиж</t>
  </si>
  <si>
    <t>Додаток 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</si>
</sst>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24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4"/>
      <color indexed="10"/>
      <name val="Times New Roman"/>
      <family val="1"/>
      <charset val="204"/>
    </font>
    <font>
      <b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7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wrapText="1"/>
    </xf>
    <xf numFmtId="0" fontId="4" fillId="0" borderId="3" xfId="0" applyFont="1" applyBorder="1" applyAlignment="1">
      <alignment wrapText="1"/>
    </xf>
    <xf numFmtId="4" fontId="10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justify" vertical="center" wrapText="1"/>
    </xf>
    <xf numFmtId="4" fontId="0" fillId="0" borderId="0" xfId="0" applyNumberFormat="1"/>
    <xf numFmtId="4" fontId="2" fillId="0" borderId="1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wrapText="1"/>
    </xf>
    <xf numFmtId="4" fontId="1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4" fillId="0" borderId="0" xfId="0" applyFont="1"/>
    <xf numFmtId="49" fontId="2" fillId="0" borderId="1" xfId="0" applyNumberFormat="1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13" fillId="0" borderId="2" xfId="0" applyFont="1" applyBorder="1" applyAlignment="1">
      <alignment vertical="center" wrapText="1"/>
    </xf>
    <xf numFmtId="0" fontId="8" fillId="0" borderId="7" xfId="0" applyFont="1" applyBorder="1" applyAlignment="1">
      <alignment horizontal="justify" wrapText="1"/>
    </xf>
    <xf numFmtId="0" fontId="3" fillId="0" borderId="7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4" fontId="2" fillId="0" borderId="1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top" wrapText="1"/>
    </xf>
    <xf numFmtId="0" fontId="12" fillId="0" borderId="7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5" fillId="0" borderId="15" xfId="0" applyFont="1" applyBorder="1"/>
    <xf numFmtId="4" fontId="3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wrapText="1"/>
    </xf>
    <xf numFmtId="4" fontId="8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5" fillId="0" borderId="16" xfId="0" applyFont="1" applyBorder="1"/>
    <xf numFmtId="4" fontId="1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wrapText="1"/>
    </xf>
    <xf numFmtId="166" fontId="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165" fontId="8" fillId="0" borderId="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/>
    <xf numFmtId="0" fontId="3" fillId="0" borderId="5" xfId="0" applyFont="1" applyBorder="1" applyAlignment="1">
      <alignment wrapText="1"/>
    </xf>
    <xf numFmtId="0" fontId="0" fillId="0" borderId="3" xfId="0" applyBorder="1"/>
    <xf numFmtId="0" fontId="0" fillId="0" borderId="3" xfId="0" applyFill="1" applyBorder="1"/>
    <xf numFmtId="0" fontId="3" fillId="0" borderId="18" xfId="0" applyFont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5" fontId="9" fillId="0" borderId="3" xfId="0" applyNumberFormat="1" applyFont="1" applyFill="1" applyBorder="1" applyAlignment="1">
      <alignment horizontal="center" vertical="top" wrapText="1"/>
    </xf>
    <xf numFmtId="165" fontId="0" fillId="0" borderId="0" xfId="0" applyNumberFormat="1"/>
    <xf numFmtId="0" fontId="8" fillId="0" borderId="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2" fontId="0" fillId="0" borderId="0" xfId="0" applyNumberFormat="1"/>
    <xf numFmtId="49" fontId="3" fillId="0" borderId="1" xfId="0" applyNumberFormat="1" applyFont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4" fontId="1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justify" wrapText="1"/>
    </xf>
    <xf numFmtId="0" fontId="13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vertical="center" wrapText="1"/>
    </xf>
    <xf numFmtId="4" fontId="17" fillId="0" borderId="8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4" fontId="17" fillId="0" borderId="2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top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top" wrapText="1"/>
    </xf>
    <xf numFmtId="4" fontId="10" fillId="0" borderId="19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wrapText="1"/>
    </xf>
    <xf numFmtId="0" fontId="4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/>
    </xf>
    <xf numFmtId="0" fontId="8" fillId="0" borderId="3" xfId="0" applyFont="1" applyBorder="1"/>
    <xf numFmtId="0" fontId="16" fillId="0" borderId="3" xfId="0" applyFont="1" applyBorder="1"/>
    <xf numFmtId="4" fontId="8" fillId="0" borderId="3" xfId="0" applyNumberFormat="1" applyFont="1" applyBorder="1"/>
    <xf numFmtId="0" fontId="0" fillId="0" borderId="4" xfId="0" applyBorder="1"/>
    <xf numFmtId="0" fontId="8" fillId="0" borderId="6" xfId="0" applyFont="1" applyBorder="1" applyAlignment="1">
      <alignment horizontal="justify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wrapText="1"/>
    </xf>
    <xf numFmtId="0" fontId="18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4" xfId="0" applyBorder="1"/>
    <xf numFmtId="0" fontId="7" fillId="0" borderId="25" xfId="0" applyFont="1" applyBorder="1" applyAlignment="1">
      <alignment horizontal="justify"/>
    </xf>
    <xf numFmtId="0" fontId="4" fillId="0" borderId="26" xfId="0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justify"/>
    </xf>
    <xf numFmtId="0" fontId="0" fillId="0" borderId="29" xfId="0" applyBorder="1"/>
    <xf numFmtId="0" fontId="7" fillId="0" borderId="30" xfId="0" applyFont="1" applyBorder="1" applyAlignment="1">
      <alignment horizontal="justify"/>
    </xf>
    <xf numFmtId="0" fontId="0" fillId="0" borderId="31" xfId="0" applyBorder="1"/>
    <xf numFmtId="0" fontId="0" fillId="0" borderId="14" xfId="0" applyBorder="1"/>
    <xf numFmtId="0" fontId="0" fillId="0" borderId="32" xfId="0" applyBorder="1"/>
    <xf numFmtId="0" fontId="7" fillId="0" borderId="0" xfId="0" applyFont="1" applyBorder="1" applyAlignment="1">
      <alignment horizontal="justify"/>
    </xf>
    <xf numFmtId="0" fontId="8" fillId="0" borderId="0" xfId="0" applyFont="1" applyBorder="1"/>
    <xf numFmtId="0" fontId="16" fillId="0" borderId="0" xfId="0" applyFont="1" applyBorder="1"/>
    <xf numFmtId="0" fontId="0" fillId="0" borderId="0" xfId="0" applyBorder="1"/>
    <xf numFmtId="4" fontId="8" fillId="0" borderId="0" xfId="0" applyNumberFormat="1" applyFont="1" applyBorder="1"/>
    <xf numFmtId="0" fontId="8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top" wrapText="1"/>
    </xf>
    <xf numFmtId="0" fontId="3" fillId="0" borderId="33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4" fontId="3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3" fillId="0" borderId="15" xfId="0" applyFont="1" applyBorder="1" applyAlignment="1">
      <alignment horizontal="justify"/>
    </xf>
    <xf numFmtId="0" fontId="3" fillId="0" borderId="26" xfId="0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0" fillId="0" borderId="0" xfId="0" applyFont="1" applyBorder="1"/>
    <xf numFmtId="0" fontId="3" fillId="0" borderId="0" xfId="0" applyFont="1" applyBorder="1"/>
    <xf numFmtId="0" fontId="21" fillId="0" borderId="0" xfId="0" applyFont="1" applyBorder="1"/>
    <xf numFmtId="4" fontId="4" fillId="0" borderId="0" xfId="0" applyNumberFormat="1" applyFont="1" applyBorder="1"/>
    <xf numFmtId="4" fontId="3" fillId="0" borderId="29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4" fontId="3" fillId="0" borderId="3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4" fontId="2" fillId="0" borderId="36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wrapText="1"/>
    </xf>
    <xf numFmtId="4" fontId="3" fillId="0" borderId="41" xfId="0" applyNumberFormat="1" applyFont="1" applyBorder="1" applyAlignment="1">
      <alignment horizontal="center" vertical="center" wrapText="1"/>
    </xf>
    <xf numFmtId="4" fontId="22" fillId="0" borderId="9" xfId="0" applyNumberFormat="1" applyFont="1" applyBorder="1" applyAlignment="1">
      <alignment horizontal="center" vertical="center" wrapText="1"/>
    </xf>
    <xf numFmtId="4" fontId="23" fillId="0" borderId="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justify" vertical="top" wrapText="1"/>
    </xf>
    <xf numFmtId="4" fontId="17" fillId="0" borderId="14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wrapText="1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workbookViewId="0">
      <selection activeCell="N11" sqref="N11"/>
    </sheetView>
  </sheetViews>
  <sheetFormatPr defaultRowHeight="12.75"/>
  <cols>
    <col min="1" max="1" width="3.7109375" customWidth="1"/>
    <col min="2" max="2" width="27.85546875" customWidth="1"/>
    <col min="3" max="3" width="27.28515625" customWidth="1"/>
    <col min="4" max="4" width="8" customWidth="1"/>
    <col min="5" max="5" width="17.28515625" customWidth="1"/>
    <col min="6" max="6" width="10.28515625" customWidth="1"/>
    <col min="7" max="8" width="14.42578125" customWidth="1"/>
    <col min="9" max="9" width="13" customWidth="1"/>
    <col min="10" max="10" width="8.28515625" customWidth="1"/>
    <col min="12" max="12" width="10.140625" bestFit="1" customWidth="1"/>
  </cols>
  <sheetData>
    <row r="1" spans="1:10" ht="44.25" customHeight="1">
      <c r="G1" s="235" t="s">
        <v>147</v>
      </c>
      <c r="H1" s="235"/>
      <c r="I1" s="235"/>
    </row>
    <row r="2" spans="1:10" ht="22.5" customHeight="1">
      <c r="C2" s="2"/>
      <c r="G2" s="40"/>
      <c r="H2" s="40"/>
      <c r="I2" s="40"/>
      <c r="J2" s="40"/>
    </row>
    <row r="3" spans="1:10">
      <c r="A3" s="243" t="s">
        <v>10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10" ht="39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</row>
    <row r="5" spans="1:10" ht="20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0.75" customHeight="1">
      <c r="A6" s="245" t="s">
        <v>9</v>
      </c>
      <c r="B6" s="251" t="s">
        <v>0</v>
      </c>
      <c r="C6" s="254" t="s">
        <v>1</v>
      </c>
      <c r="D6" s="254" t="s">
        <v>2</v>
      </c>
      <c r="E6" s="254" t="s">
        <v>3</v>
      </c>
      <c r="F6" s="254" t="s">
        <v>4</v>
      </c>
      <c r="G6" s="239" t="s">
        <v>14</v>
      </c>
      <c r="H6" s="239"/>
      <c r="I6" s="240"/>
      <c r="J6" s="231" t="s">
        <v>5</v>
      </c>
    </row>
    <row r="7" spans="1:10" ht="30" customHeight="1">
      <c r="A7" s="246"/>
      <c r="B7" s="252"/>
      <c r="C7" s="255"/>
      <c r="D7" s="255"/>
      <c r="E7" s="255"/>
      <c r="F7" s="255"/>
      <c r="G7" s="241"/>
      <c r="H7" s="241"/>
      <c r="I7" s="242"/>
      <c r="J7" s="232"/>
    </row>
    <row r="8" spans="1:10" ht="18.75" customHeight="1">
      <c r="A8" s="246"/>
      <c r="B8" s="252"/>
      <c r="C8" s="255"/>
      <c r="D8" s="255"/>
      <c r="E8" s="255"/>
      <c r="F8" s="255"/>
      <c r="G8" s="263" t="s">
        <v>13</v>
      </c>
      <c r="H8" s="247" t="s">
        <v>11</v>
      </c>
      <c r="I8" s="238" t="s">
        <v>12</v>
      </c>
      <c r="J8" s="232"/>
    </row>
    <row r="9" spans="1:10" ht="27" customHeight="1">
      <c r="A9" s="246"/>
      <c r="B9" s="253"/>
      <c r="C9" s="255"/>
      <c r="D9" s="255"/>
      <c r="E9" s="255"/>
      <c r="F9" s="255"/>
      <c r="G9" s="263"/>
      <c r="H9" s="247"/>
      <c r="I9" s="238"/>
      <c r="J9" s="232"/>
    </row>
    <row r="10" spans="1:10" ht="93" customHeight="1">
      <c r="A10" s="211" t="s">
        <v>41</v>
      </c>
      <c r="B10" s="164" t="s">
        <v>23</v>
      </c>
      <c r="C10" s="136" t="s">
        <v>24</v>
      </c>
      <c r="D10" s="94" t="s">
        <v>18</v>
      </c>
      <c r="E10" s="94" t="s">
        <v>8</v>
      </c>
      <c r="F10" s="94" t="s">
        <v>6</v>
      </c>
      <c r="G10" s="137">
        <v>6363.9</v>
      </c>
      <c r="H10" s="138">
        <v>7165.8</v>
      </c>
      <c r="I10" s="139">
        <v>7825.1</v>
      </c>
      <c r="J10" s="212"/>
    </row>
    <row r="11" spans="1:10" ht="66" customHeight="1">
      <c r="A11" s="233"/>
      <c r="B11" s="257"/>
      <c r="C11" s="261" t="s">
        <v>25</v>
      </c>
      <c r="D11" s="236" t="s">
        <v>18</v>
      </c>
      <c r="E11" s="236" t="s">
        <v>8</v>
      </c>
      <c r="F11" s="236" t="s">
        <v>6</v>
      </c>
      <c r="G11" s="262">
        <v>3663.8</v>
      </c>
      <c r="H11" s="248">
        <v>2243</v>
      </c>
      <c r="I11" s="237">
        <v>2369.1</v>
      </c>
      <c r="J11" s="249"/>
    </row>
    <row r="12" spans="1:10" ht="13.5" hidden="1" customHeight="1" thickBot="1">
      <c r="A12" s="233"/>
      <c r="B12" s="257"/>
      <c r="C12" s="261"/>
      <c r="D12" s="236"/>
      <c r="E12" s="256"/>
      <c r="F12" s="236"/>
      <c r="G12" s="262"/>
      <c r="H12" s="248"/>
      <c r="I12" s="237"/>
      <c r="J12" s="249"/>
    </row>
    <row r="13" spans="1:10" ht="93" customHeight="1">
      <c r="A13" s="199"/>
      <c r="B13" s="5"/>
      <c r="C13" s="37" t="s">
        <v>26</v>
      </c>
      <c r="D13" s="7" t="s">
        <v>18</v>
      </c>
      <c r="E13" s="7" t="s">
        <v>8</v>
      </c>
      <c r="F13" s="7" t="s">
        <v>6</v>
      </c>
      <c r="G13" s="8">
        <v>99.9</v>
      </c>
      <c r="H13" s="10">
        <v>112.5</v>
      </c>
      <c r="I13" s="56">
        <v>122.9</v>
      </c>
      <c r="J13" s="213"/>
    </row>
    <row r="14" spans="1:10" ht="89.25" customHeight="1">
      <c r="A14" s="199"/>
      <c r="B14" s="54" t="s">
        <v>64</v>
      </c>
      <c r="C14" s="124" t="s">
        <v>131</v>
      </c>
      <c r="D14" s="7" t="s">
        <v>18</v>
      </c>
      <c r="E14" s="7" t="s">
        <v>8</v>
      </c>
      <c r="F14" s="75"/>
      <c r="G14" s="9">
        <v>3322.58</v>
      </c>
      <c r="H14" s="9">
        <v>2230.8000000000002</v>
      </c>
      <c r="I14" s="55">
        <v>2436.1</v>
      </c>
      <c r="J14" s="213"/>
    </row>
    <row r="15" spans="1:10" ht="86.25" customHeight="1">
      <c r="A15" s="199"/>
      <c r="B15" s="54"/>
      <c r="C15" s="37" t="s">
        <v>132</v>
      </c>
      <c r="D15" s="7" t="s">
        <v>18</v>
      </c>
      <c r="E15" s="7" t="s">
        <v>8</v>
      </c>
      <c r="F15" s="7" t="s">
        <v>52</v>
      </c>
      <c r="G15" s="10">
        <v>6380.5</v>
      </c>
      <c r="H15" s="9"/>
      <c r="I15" s="55"/>
      <c r="J15" s="213"/>
    </row>
    <row r="16" spans="1:10" ht="75.75" customHeight="1">
      <c r="A16" s="199"/>
      <c r="B16" s="54"/>
      <c r="C16" s="37" t="s">
        <v>128</v>
      </c>
      <c r="D16" s="7" t="s">
        <v>18</v>
      </c>
      <c r="E16" s="7" t="s">
        <v>8</v>
      </c>
      <c r="F16" s="7" t="s">
        <v>52</v>
      </c>
      <c r="G16" s="76">
        <v>1100</v>
      </c>
      <c r="H16" s="9"/>
      <c r="I16" s="55"/>
      <c r="J16" s="213"/>
    </row>
    <row r="17" spans="1:12" ht="88.5" customHeight="1">
      <c r="A17" s="199"/>
      <c r="B17" s="54"/>
      <c r="C17" s="37" t="s">
        <v>133</v>
      </c>
      <c r="D17" s="7" t="s">
        <v>18</v>
      </c>
      <c r="E17" s="7" t="s">
        <v>8</v>
      </c>
      <c r="F17" s="7" t="s">
        <v>52</v>
      </c>
      <c r="G17" s="76">
        <v>9000</v>
      </c>
      <c r="H17" s="9"/>
      <c r="I17" s="55"/>
      <c r="J17" s="213"/>
    </row>
    <row r="18" spans="1:12" ht="75" customHeight="1" thickBot="1">
      <c r="A18" s="214"/>
      <c r="B18" s="99" t="s">
        <v>65</v>
      </c>
      <c r="C18" s="100" t="s">
        <v>66</v>
      </c>
      <c r="D18" s="14" t="s">
        <v>18</v>
      </c>
      <c r="E18" s="14" t="s">
        <v>8</v>
      </c>
      <c r="F18" s="14" t="s">
        <v>52</v>
      </c>
      <c r="G18" s="38">
        <v>980</v>
      </c>
      <c r="H18" s="101"/>
      <c r="I18" s="102"/>
      <c r="J18" s="215"/>
    </row>
    <row r="19" spans="1:12" ht="19.5" thickBot="1">
      <c r="A19" s="24"/>
      <c r="B19" s="15" t="s">
        <v>7</v>
      </c>
      <c r="C19" s="140"/>
      <c r="D19" s="16"/>
      <c r="E19" s="16"/>
      <c r="F19" s="16"/>
      <c r="G19" s="17">
        <f>G10+G11+G13+G14+G15+G16+G17+G18</f>
        <v>30910.68</v>
      </c>
      <c r="H19" s="17">
        <f>H14+H13++H11+H10</f>
        <v>11752.1</v>
      </c>
      <c r="I19" s="141">
        <f>I10+I11+I13+I14</f>
        <v>12753.2</v>
      </c>
      <c r="J19" s="18"/>
    </row>
    <row r="20" spans="1:12" ht="95.25" customHeight="1">
      <c r="A20" s="216" t="s">
        <v>40</v>
      </c>
      <c r="B20" s="143" t="s">
        <v>27</v>
      </c>
      <c r="C20" s="157" t="s">
        <v>28</v>
      </c>
      <c r="D20" s="134" t="s">
        <v>18</v>
      </c>
      <c r="E20" s="158" t="s">
        <v>15</v>
      </c>
      <c r="F20" s="158" t="s">
        <v>6</v>
      </c>
      <c r="G20" s="52">
        <v>11601.3</v>
      </c>
      <c r="H20" s="159">
        <v>13063.1</v>
      </c>
      <c r="I20" s="160">
        <v>14264.9</v>
      </c>
      <c r="J20" s="217"/>
    </row>
    <row r="21" spans="1:12" ht="51" customHeight="1">
      <c r="A21" s="199"/>
      <c r="B21" s="5"/>
      <c r="C21" s="37" t="s">
        <v>57</v>
      </c>
      <c r="D21" s="11" t="s">
        <v>18</v>
      </c>
      <c r="E21" s="4" t="s">
        <v>15</v>
      </c>
      <c r="F21" s="4" t="s">
        <v>6</v>
      </c>
      <c r="G21" s="9">
        <v>214.6</v>
      </c>
      <c r="H21" s="12">
        <v>241.6</v>
      </c>
      <c r="I21" s="9">
        <v>263.89999999999998</v>
      </c>
      <c r="J21" s="213"/>
    </row>
    <row r="22" spans="1:12" ht="57" customHeight="1">
      <c r="A22" s="211"/>
      <c r="B22" s="5"/>
      <c r="C22" s="37" t="s">
        <v>58</v>
      </c>
      <c r="D22" s="11" t="s">
        <v>18</v>
      </c>
      <c r="E22" s="4" t="s">
        <v>15</v>
      </c>
      <c r="F22" s="4"/>
      <c r="G22" s="9"/>
      <c r="H22" s="12"/>
      <c r="I22" s="9"/>
      <c r="J22" s="213"/>
    </row>
    <row r="23" spans="1:12" ht="115.5" customHeight="1">
      <c r="A23" s="211"/>
      <c r="B23" s="5"/>
      <c r="C23" s="37" t="s">
        <v>67</v>
      </c>
      <c r="D23" s="11" t="s">
        <v>18</v>
      </c>
      <c r="E23" s="11" t="s">
        <v>15</v>
      </c>
      <c r="F23" s="11" t="s">
        <v>6</v>
      </c>
      <c r="G23" s="10">
        <v>17.73</v>
      </c>
      <c r="H23" s="12"/>
      <c r="I23" s="9"/>
      <c r="J23" s="213"/>
    </row>
    <row r="24" spans="1:12" ht="153.75" customHeight="1">
      <c r="A24" s="199"/>
      <c r="B24" s="5"/>
      <c r="C24" s="36" t="s">
        <v>102</v>
      </c>
      <c r="D24" s="11" t="s">
        <v>18</v>
      </c>
      <c r="E24" s="11" t="s">
        <v>15</v>
      </c>
      <c r="F24" s="11" t="s">
        <v>6</v>
      </c>
      <c r="G24" s="10">
        <v>50</v>
      </c>
      <c r="H24" s="12"/>
      <c r="I24" s="9"/>
      <c r="J24" s="213"/>
    </row>
    <row r="25" spans="1:12" ht="102" customHeight="1">
      <c r="A25" s="199"/>
      <c r="B25" s="71" t="s">
        <v>77</v>
      </c>
      <c r="C25" s="36" t="s">
        <v>59</v>
      </c>
      <c r="D25" s="11" t="s">
        <v>18</v>
      </c>
      <c r="E25" s="11" t="s">
        <v>15</v>
      </c>
      <c r="F25" s="11" t="s">
        <v>6</v>
      </c>
      <c r="G25" s="10">
        <v>245</v>
      </c>
      <c r="H25" s="10">
        <v>275.89999999999998</v>
      </c>
      <c r="I25" s="10">
        <v>301.3</v>
      </c>
      <c r="J25" s="213"/>
    </row>
    <row r="26" spans="1:12" ht="51.75" customHeight="1">
      <c r="A26" s="199"/>
      <c r="B26" s="6" t="s">
        <v>103</v>
      </c>
      <c r="C26" s="37" t="s">
        <v>130</v>
      </c>
      <c r="D26" s="11" t="s">
        <v>18</v>
      </c>
      <c r="E26" s="11" t="s">
        <v>15</v>
      </c>
      <c r="F26" s="11" t="s">
        <v>6</v>
      </c>
      <c r="G26" s="76">
        <v>7500</v>
      </c>
      <c r="H26" s="10"/>
      <c r="I26" s="10"/>
      <c r="J26" s="213"/>
    </row>
    <row r="27" spans="1:12" ht="61.5" customHeight="1" thickBot="1">
      <c r="A27" s="218"/>
      <c r="B27" s="77"/>
      <c r="C27" s="161" t="s">
        <v>104</v>
      </c>
      <c r="D27" s="148" t="s">
        <v>18</v>
      </c>
      <c r="E27" s="148" t="s">
        <v>15</v>
      </c>
      <c r="F27" s="148" t="s">
        <v>6</v>
      </c>
      <c r="G27" s="162">
        <v>70</v>
      </c>
      <c r="H27" s="67"/>
      <c r="I27" s="67"/>
      <c r="J27" s="219"/>
    </row>
    <row r="28" spans="1:12" ht="19.5" thickBot="1">
      <c r="A28" s="24"/>
      <c r="B28" s="58"/>
      <c r="C28" s="59"/>
      <c r="D28" s="59"/>
      <c r="E28" s="60"/>
      <c r="F28" s="78"/>
      <c r="G28" s="20">
        <f>G27+G26+G25+G24+G23+G22+G21+G20</f>
        <v>19698.629999999997</v>
      </c>
      <c r="H28" s="20">
        <f>H25+H20+H21+H22</f>
        <v>13580.6</v>
      </c>
      <c r="I28" s="20">
        <f>I25+I20+I21+I22</f>
        <v>14830.099999999999</v>
      </c>
      <c r="J28" s="18"/>
      <c r="L28" s="34"/>
    </row>
    <row r="29" spans="1:12" ht="95.25" customHeight="1">
      <c r="A29" s="197" t="s">
        <v>39</v>
      </c>
      <c r="B29" s="62" t="s">
        <v>29</v>
      </c>
      <c r="C29" s="69" t="s">
        <v>30</v>
      </c>
      <c r="D29" s="26" t="s">
        <v>18</v>
      </c>
      <c r="E29" s="51" t="s">
        <v>16</v>
      </c>
      <c r="F29" s="51" t="s">
        <v>6</v>
      </c>
      <c r="G29" s="27">
        <v>7815.5</v>
      </c>
      <c r="H29" s="27">
        <v>8800.2999999999993</v>
      </c>
      <c r="I29" s="27">
        <v>9609.9</v>
      </c>
      <c r="J29" s="198"/>
    </row>
    <row r="30" spans="1:12" ht="38.25" customHeight="1">
      <c r="A30" s="199"/>
      <c r="B30" s="258" t="s">
        <v>87</v>
      </c>
      <c r="C30" s="37" t="s">
        <v>88</v>
      </c>
      <c r="D30" s="11"/>
      <c r="E30" s="11"/>
      <c r="F30" s="11"/>
      <c r="G30" s="79">
        <f>G31+G32+G33+G34+G35+G36+G37+G38+G39</f>
        <v>223.85999999999999</v>
      </c>
      <c r="H30" s="10"/>
      <c r="I30" s="10"/>
      <c r="J30" s="204"/>
      <c r="K30" s="34"/>
    </row>
    <row r="31" spans="1:12" ht="38.25" customHeight="1">
      <c r="A31" s="211"/>
      <c r="B31" s="259"/>
      <c r="C31" s="129" t="s">
        <v>89</v>
      </c>
      <c r="D31" s="130"/>
      <c r="E31" s="42"/>
      <c r="F31" s="42"/>
      <c r="G31" s="131">
        <v>25.65</v>
      </c>
      <c r="H31" s="10"/>
      <c r="I31" s="19"/>
      <c r="J31" s="220"/>
    </row>
    <row r="32" spans="1:12" ht="40.5" customHeight="1">
      <c r="A32" s="211"/>
      <c r="B32" s="260"/>
      <c r="C32" s="129" t="s">
        <v>90</v>
      </c>
      <c r="D32" s="130"/>
      <c r="E32" s="42"/>
      <c r="F32" s="42"/>
      <c r="G32" s="131">
        <v>17.5</v>
      </c>
      <c r="H32" s="10"/>
      <c r="I32" s="19"/>
      <c r="J32" s="220"/>
    </row>
    <row r="33" spans="1:12" ht="45.75" customHeight="1">
      <c r="A33" s="199"/>
      <c r="B33" s="43"/>
      <c r="C33" s="129" t="s">
        <v>91</v>
      </c>
      <c r="D33" s="42"/>
      <c r="E33" s="42"/>
      <c r="F33" s="42"/>
      <c r="G33" s="131">
        <v>37.299999999999997</v>
      </c>
      <c r="H33" s="10"/>
      <c r="I33" s="10"/>
      <c r="J33" s="204"/>
    </row>
    <row r="34" spans="1:12" ht="36.75" customHeight="1">
      <c r="A34" s="199"/>
      <c r="B34" s="43"/>
      <c r="C34" s="129" t="s">
        <v>92</v>
      </c>
      <c r="D34" s="42"/>
      <c r="E34" s="42"/>
      <c r="F34" s="42"/>
      <c r="G34" s="131">
        <v>15.16</v>
      </c>
      <c r="H34" s="10"/>
      <c r="I34" s="10"/>
      <c r="J34" s="204"/>
    </row>
    <row r="35" spans="1:12" ht="30" customHeight="1">
      <c r="A35" s="211"/>
      <c r="B35" s="80"/>
      <c r="C35" s="132" t="s">
        <v>93</v>
      </c>
      <c r="D35" s="130"/>
      <c r="E35" s="130"/>
      <c r="F35" s="130"/>
      <c r="G35" s="133">
        <v>37.299999999999997</v>
      </c>
      <c r="H35" s="19"/>
      <c r="I35" s="19"/>
      <c r="J35" s="220"/>
    </row>
    <row r="36" spans="1:12" ht="30" customHeight="1">
      <c r="A36" s="211"/>
      <c r="B36" s="80"/>
      <c r="C36" s="129" t="s">
        <v>94</v>
      </c>
      <c r="D36" s="130"/>
      <c r="E36" s="42"/>
      <c r="F36" s="42"/>
      <c r="G36" s="131">
        <v>39.65</v>
      </c>
      <c r="H36" s="10"/>
      <c r="I36" s="19"/>
      <c r="J36" s="220"/>
    </row>
    <row r="37" spans="1:12" ht="30" customHeight="1">
      <c r="A37" s="211"/>
      <c r="B37" s="80"/>
      <c r="C37" s="129" t="s">
        <v>95</v>
      </c>
      <c r="D37" s="130"/>
      <c r="E37" s="42"/>
      <c r="F37" s="42"/>
      <c r="G37" s="131">
        <v>9.33</v>
      </c>
      <c r="H37" s="10"/>
      <c r="I37" s="19"/>
      <c r="J37" s="220"/>
    </row>
    <row r="38" spans="1:12" ht="18.75" customHeight="1">
      <c r="A38" s="211"/>
      <c r="B38" s="80"/>
      <c r="C38" s="132" t="s">
        <v>96</v>
      </c>
      <c r="D38" s="130"/>
      <c r="E38" s="42"/>
      <c r="F38" s="42"/>
      <c r="G38" s="133">
        <v>16.32</v>
      </c>
      <c r="H38" s="10"/>
      <c r="I38" s="19"/>
      <c r="J38" s="220"/>
    </row>
    <row r="39" spans="1:12" ht="18" customHeight="1">
      <c r="A39" s="211"/>
      <c r="B39" s="80"/>
      <c r="C39" s="132" t="s">
        <v>97</v>
      </c>
      <c r="D39" s="130"/>
      <c r="E39" s="42"/>
      <c r="F39" s="42"/>
      <c r="G39" s="133">
        <v>25.65</v>
      </c>
      <c r="H39" s="10"/>
      <c r="I39" s="19"/>
      <c r="J39" s="220"/>
    </row>
    <row r="40" spans="1:12" ht="58.5" customHeight="1">
      <c r="A40" s="199"/>
      <c r="B40" s="6" t="s">
        <v>98</v>
      </c>
      <c r="C40" s="37" t="s">
        <v>115</v>
      </c>
      <c r="D40" s="11" t="s">
        <v>18</v>
      </c>
      <c r="E40" s="11" t="s">
        <v>16</v>
      </c>
      <c r="F40" s="11" t="s">
        <v>6</v>
      </c>
      <c r="G40" s="10">
        <v>2500</v>
      </c>
      <c r="H40" s="10">
        <v>2815</v>
      </c>
      <c r="I40" s="10">
        <v>3074</v>
      </c>
      <c r="J40" s="204"/>
    </row>
    <row r="41" spans="1:12" ht="113.25" customHeight="1">
      <c r="A41" s="199"/>
      <c r="B41" s="6"/>
      <c r="C41" s="72" t="s">
        <v>116</v>
      </c>
      <c r="D41" s="42" t="s">
        <v>18</v>
      </c>
      <c r="E41" s="42" t="s">
        <v>16</v>
      </c>
      <c r="F41" s="42" t="s">
        <v>6</v>
      </c>
      <c r="G41" s="82">
        <v>683.81</v>
      </c>
      <c r="H41" s="10"/>
      <c r="I41" s="10"/>
      <c r="J41" s="204"/>
    </row>
    <row r="42" spans="1:12" ht="114.75" customHeight="1">
      <c r="A42" s="199"/>
      <c r="B42" s="6"/>
      <c r="C42" s="72" t="s">
        <v>117</v>
      </c>
      <c r="D42" s="42" t="s">
        <v>18</v>
      </c>
      <c r="E42" s="42" t="s">
        <v>16</v>
      </c>
      <c r="F42" s="42" t="s">
        <v>6</v>
      </c>
      <c r="G42" s="82">
        <v>878.22</v>
      </c>
      <c r="H42" s="10"/>
      <c r="I42" s="10"/>
      <c r="J42" s="204"/>
    </row>
    <row r="43" spans="1:12" ht="112.5" customHeight="1" thickBot="1">
      <c r="A43" s="214"/>
      <c r="B43" s="99"/>
      <c r="C43" s="125" t="s">
        <v>118</v>
      </c>
      <c r="D43" s="61" t="s">
        <v>18</v>
      </c>
      <c r="E43" s="61" t="s">
        <v>16</v>
      </c>
      <c r="F43" s="61" t="s">
        <v>6</v>
      </c>
      <c r="G43" s="126">
        <v>937.97</v>
      </c>
      <c r="H43" s="38"/>
      <c r="I43" s="38"/>
      <c r="J43" s="221"/>
    </row>
    <row r="44" spans="1:12" ht="19.5" thickBot="1">
      <c r="A44" s="24"/>
      <c r="B44" s="58"/>
      <c r="C44" s="59"/>
      <c r="D44" s="59"/>
      <c r="E44" s="60"/>
      <c r="F44" s="78"/>
      <c r="G44" s="20">
        <f>G29+G40+G30</f>
        <v>10539.36</v>
      </c>
      <c r="H44" s="20">
        <f>H29+H40</f>
        <v>11615.3</v>
      </c>
      <c r="I44" s="20">
        <f>I29+I40</f>
        <v>12683.9</v>
      </c>
      <c r="J44" s="142"/>
      <c r="L44" s="34"/>
    </row>
    <row r="45" spans="1:12" ht="120" customHeight="1">
      <c r="A45" s="197" t="s">
        <v>38</v>
      </c>
      <c r="B45" s="62" t="s">
        <v>31</v>
      </c>
      <c r="C45" s="69" t="s">
        <v>32</v>
      </c>
      <c r="D45" s="26" t="s">
        <v>18</v>
      </c>
      <c r="E45" s="26" t="s">
        <v>17</v>
      </c>
      <c r="F45" s="63" t="s">
        <v>6</v>
      </c>
      <c r="G45" s="27">
        <v>2710.3</v>
      </c>
      <c r="H45" s="27">
        <v>3051.8</v>
      </c>
      <c r="I45" s="27">
        <v>3332.6</v>
      </c>
      <c r="J45" s="198"/>
    </row>
    <row r="46" spans="1:12" ht="82.5" customHeight="1">
      <c r="A46" s="199"/>
      <c r="B46" s="5"/>
      <c r="C46" s="37" t="s">
        <v>55</v>
      </c>
      <c r="D46" s="11" t="s">
        <v>18</v>
      </c>
      <c r="E46" s="11" t="s">
        <v>17</v>
      </c>
      <c r="F46" s="7" t="s">
        <v>6</v>
      </c>
      <c r="G46" s="10">
        <v>300.39999999999998</v>
      </c>
      <c r="H46" s="10">
        <v>338.3</v>
      </c>
      <c r="I46" s="10">
        <v>369.4</v>
      </c>
      <c r="J46" s="204"/>
    </row>
    <row r="47" spans="1:12" ht="111.75" customHeight="1">
      <c r="A47" s="199"/>
      <c r="B47" s="5"/>
      <c r="C47" s="37" t="s">
        <v>73</v>
      </c>
      <c r="D47" s="11" t="s">
        <v>18</v>
      </c>
      <c r="E47" s="11" t="s">
        <v>17</v>
      </c>
      <c r="F47" s="7" t="s">
        <v>6</v>
      </c>
      <c r="G47" s="68">
        <v>100</v>
      </c>
      <c r="H47" s="10"/>
      <c r="I47" s="10"/>
      <c r="J47" s="204"/>
    </row>
    <row r="48" spans="1:12" ht="84" customHeight="1">
      <c r="A48" s="199"/>
      <c r="B48" s="5"/>
      <c r="C48" s="37" t="s">
        <v>74</v>
      </c>
      <c r="D48" s="11" t="s">
        <v>18</v>
      </c>
      <c r="E48" s="11" t="s">
        <v>17</v>
      </c>
      <c r="F48" s="7" t="s">
        <v>6</v>
      </c>
      <c r="G48" s="68">
        <v>199</v>
      </c>
      <c r="H48" s="10"/>
      <c r="I48" s="10"/>
      <c r="J48" s="204"/>
    </row>
    <row r="49" spans="1:12" ht="198" customHeight="1">
      <c r="A49" s="199"/>
      <c r="B49" s="33" t="s">
        <v>76</v>
      </c>
      <c r="C49" s="37" t="s">
        <v>56</v>
      </c>
      <c r="D49" s="11" t="s">
        <v>18</v>
      </c>
      <c r="E49" s="11" t="s">
        <v>17</v>
      </c>
      <c r="F49" s="7" t="s">
        <v>6</v>
      </c>
      <c r="G49" s="10">
        <v>414.6</v>
      </c>
      <c r="H49" s="10">
        <v>466.8</v>
      </c>
      <c r="I49" s="10">
        <v>509.8</v>
      </c>
      <c r="J49" s="204"/>
    </row>
    <row r="50" spans="1:12" ht="141.75" customHeight="1">
      <c r="A50" s="199"/>
      <c r="B50" s="33" t="s">
        <v>60</v>
      </c>
      <c r="C50" s="37" t="s">
        <v>123</v>
      </c>
      <c r="D50" s="11" t="s">
        <v>18</v>
      </c>
      <c r="E50" s="11" t="s">
        <v>17</v>
      </c>
      <c r="F50" s="7" t="s">
        <v>6</v>
      </c>
      <c r="G50" s="10">
        <v>1446.8</v>
      </c>
      <c r="H50" s="10"/>
      <c r="I50" s="10"/>
      <c r="J50" s="204"/>
    </row>
    <row r="51" spans="1:12" ht="111" customHeight="1">
      <c r="A51" s="199"/>
      <c r="B51" s="5"/>
      <c r="C51" s="37" t="s">
        <v>125</v>
      </c>
      <c r="D51" s="11" t="s">
        <v>18</v>
      </c>
      <c r="E51" s="11" t="s">
        <v>17</v>
      </c>
      <c r="F51" s="7" t="s">
        <v>6</v>
      </c>
      <c r="G51" s="87">
        <v>1483</v>
      </c>
      <c r="H51" s="10"/>
      <c r="I51" s="10"/>
      <c r="J51" s="204"/>
    </row>
    <row r="52" spans="1:12" ht="84.75" customHeight="1" thickBot="1">
      <c r="A52" s="214"/>
      <c r="B52" s="128"/>
      <c r="C52" s="100" t="s">
        <v>124</v>
      </c>
      <c r="D52" s="127" t="s">
        <v>18</v>
      </c>
      <c r="E52" s="127" t="s">
        <v>17</v>
      </c>
      <c r="F52" s="14" t="s">
        <v>6</v>
      </c>
      <c r="G52" s="103">
        <v>672</v>
      </c>
      <c r="H52" s="38"/>
      <c r="I52" s="38"/>
      <c r="J52" s="221"/>
    </row>
    <row r="53" spans="1:12" ht="19.5" thickBot="1">
      <c r="A53" s="24"/>
      <c r="B53" s="58"/>
      <c r="C53" s="88"/>
      <c r="D53" s="88"/>
      <c r="E53" s="88"/>
      <c r="F53" s="88"/>
      <c r="G53" s="20">
        <f>G45+G46+G47+G48+G49+G50+G51+G52</f>
        <v>7326.1</v>
      </c>
      <c r="H53" s="21">
        <f>H49+H45+H46</f>
        <v>3856.9000000000005</v>
      </c>
      <c r="I53" s="21">
        <f>I49+I45+I46</f>
        <v>4211.8</v>
      </c>
      <c r="J53" s="142"/>
      <c r="L53" s="34"/>
    </row>
    <row r="54" spans="1:12" ht="113.25" customHeight="1">
      <c r="A54" s="216" t="s">
        <v>37</v>
      </c>
      <c r="B54" s="107" t="s">
        <v>33</v>
      </c>
      <c r="C54" s="50" t="s">
        <v>53</v>
      </c>
      <c r="D54" s="51" t="s">
        <v>18</v>
      </c>
      <c r="E54" s="51" t="s">
        <v>19</v>
      </c>
      <c r="F54" s="51" t="s">
        <v>52</v>
      </c>
      <c r="G54" s="52">
        <v>737.3</v>
      </c>
      <c r="H54" s="52">
        <v>830.2</v>
      </c>
      <c r="I54" s="52">
        <v>906.6</v>
      </c>
      <c r="J54" s="222"/>
    </row>
    <row r="55" spans="1:12" ht="79.5" customHeight="1">
      <c r="A55" s="199"/>
      <c r="B55" s="13"/>
      <c r="C55" s="6" t="s">
        <v>54</v>
      </c>
      <c r="D55" s="11" t="s">
        <v>18</v>
      </c>
      <c r="E55" s="11" t="s">
        <v>19</v>
      </c>
      <c r="F55" s="11" t="s">
        <v>6</v>
      </c>
      <c r="G55" s="10">
        <v>80.3</v>
      </c>
      <c r="H55" s="10">
        <v>85</v>
      </c>
      <c r="I55" s="10">
        <v>89.8</v>
      </c>
      <c r="J55" s="204"/>
    </row>
    <row r="56" spans="1:12" ht="99.75" customHeight="1">
      <c r="A56" s="199"/>
      <c r="B56" s="13"/>
      <c r="C56" s="37" t="s">
        <v>127</v>
      </c>
      <c r="D56" s="11" t="s">
        <v>18</v>
      </c>
      <c r="E56" s="11" t="s">
        <v>19</v>
      </c>
      <c r="F56" s="11" t="s">
        <v>6</v>
      </c>
      <c r="G56" s="10">
        <v>1495</v>
      </c>
      <c r="H56" s="10"/>
      <c r="I56" s="10"/>
      <c r="J56" s="204"/>
    </row>
    <row r="57" spans="1:12" ht="95.25" customHeight="1">
      <c r="A57" s="199" t="s">
        <v>137</v>
      </c>
      <c r="B57" s="43" t="s">
        <v>78</v>
      </c>
      <c r="C57" s="43" t="s">
        <v>79</v>
      </c>
      <c r="D57" s="7" t="s">
        <v>18</v>
      </c>
      <c r="E57" s="7" t="s">
        <v>19</v>
      </c>
      <c r="F57" s="7" t="s">
        <v>6</v>
      </c>
      <c r="G57" s="81">
        <f>G58+G59+G60+G61</f>
        <v>17182</v>
      </c>
      <c r="H57" s="10"/>
      <c r="I57" s="10"/>
      <c r="J57" s="204"/>
    </row>
    <row r="58" spans="1:12" ht="127.5" customHeight="1">
      <c r="A58" s="199"/>
      <c r="B58" s="13"/>
      <c r="C58" s="41" t="s">
        <v>81</v>
      </c>
      <c r="D58" s="44" t="s">
        <v>18</v>
      </c>
      <c r="E58" s="44" t="s">
        <v>19</v>
      </c>
      <c r="F58" s="44" t="s">
        <v>6</v>
      </c>
      <c r="G58" s="89">
        <v>1800</v>
      </c>
      <c r="H58" s="10"/>
      <c r="I58" s="10"/>
      <c r="J58" s="204"/>
    </row>
    <row r="59" spans="1:12" ht="64.5" customHeight="1">
      <c r="A59" s="199"/>
      <c r="B59" s="13"/>
      <c r="C59" s="41" t="s">
        <v>80</v>
      </c>
      <c r="D59" s="44" t="s">
        <v>18</v>
      </c>
      <c r="E59" s="44" t="s">
        <v>19</v>
      </c>
      <c r="F59" s="44" t="s">
        <v>6</v>
      </c>
      <c r="G59" s="89">
        <v>10500</v>
      </c>
      <c r="H59" s="10"/>
      <c r="I59" s="10"/>
      <c r="J59" s="204"/>
    </row>
    <row r="60" spans="1:12" ht="93.75" customHeight="1">
      <c r="A60" s="199"/>
      <c r="B60" s="13"/>
      <c r="C60" s="72" t="s">
        <v>82</v>
      </c>
      <c r="D60" s="44" t="s">
        <v>18</v>
      </c>
      <c r="E60" s="44" t="s">
        <v>19</v>
      </c>
      <c r="F60" s="44" t="s">
        <v>6</v>
      </c>
      <c r="G60" s="89">
        <v>4322</v>
      </c>
      <c r="H60" s="227"/>
      <c r="I60" s="10"/>
      <c r="J60" s="204"/>
    </row>
    <row r="61" spans="1:12" ht="129.75" customHeight="1">
      <c r="A61" s="199"/>
      <c r="B61" s="13"/>
      <c r="C61" s="129" t="s">
        <v>142</v>
      </c>
      <c r="D61" s="44" t="s">
        <v>143</v>
      </c>
      <c r="E61" s="44" t="s">
        <v>19</v>
      </c>
      <c r="F61" s="44" t="s">
        <v>6</v>
      </c>
      <c r="G61" s="89">
        <v>560</v>
      </c>
      <c r="H61" s="227"/>
      <c r="I61" s="10"/>
      <c r="J61" s="204"/>
    </row>
    <row r="62" spans="1:12" ht="74.25" customHeight="1">
      <c r="A62" s="199"/>
      <c r="B62" s="33" t="s">
        <v>105</v>
      </c>
      <c r="C62" s="74" t="s">
        <v>106</v>
      </c>
      <c r="D62" s="7" t="s">
        <v>18</v>
      </c>
      <c r="E62" s="7" t="s">
        <v>19</v>
      </c>
      <c r="F62" s="7" t="s">
        <v>6</v>
      </c>
      <c r="G62" s="81">
        <f>G63+G64</f>
        <v>1667.1895100000002</v>
      </c>
      <c r="H62" s="64"/>
      <c r="I62" s="10"/>
      <c r="J62" s="204"/>
    </row>
    <row r="63" spans="1:12" ht="65.25" customHeight="1">
      <c r="A63" s="199"/>
      <c r="B63" s="13"/>
      <c r="C63" s="37" t="s">
        <v>107</v>
      </c>
      <c r="D63" s="7" t="s">
        <v>18</v>
      </c>
      <c r="E63" s="7" t="s">
        <v>19</v>
      </c>
      <c r="F63" s="7" t="s">
        <v>6</v>
      </c>
      <c r="G63" s="10">
        <v>987.18951000000004</v>
      </c>
      <c r="H63" s="64"/>
      <c r="I63" s="10"/>
      <c r="J63" s="204"/>
    </row>
    <row r="64" spans="1:12" ht="68.25" customHeight="1" thickBot="1">
      <c r="A64" s="214"/>
      <c r="B64" s="209"/>
      <c r="C64" s="100" t="s">
        <v>108</v>
      </c>
      <c r="D64" s="14" t="s">
        <v>18</v>
      </c>
      <c r="E64" s="14" t="s">
        <v>19</v>
      </c>
      <c r="F64" s="14" t="s">
        <v>6</v>
      </c>
      <c r="G64" s="38">
        <v>680</v>
      </c>
      <c r="H64" s="210"/>
      <c r="I64" s="38"/>
      <c r="J64" s="221"/>
    </row>
    <row r="65" spans="1:12" ht="19.5" thickBot="1">
      <c r="A65" s="144"/>
      <c r="B65" s="15" t="s">
        <v>7</v>
      </c>
      <c r="C65" s="22"/>
      <c r="D65" s="16"/>
      <c r="E65" s="16"/>
      <c r="F65" s="16"/>
      <c r="G65" s="20">
        <f>G54+G55+G56+G57+G62</f>
        <v>21161.789509999999</v>
      </c>
      <c r="H65" s="21">
        <f>H55+H54</f>
        <v>915.2</v>
      </c>
      <c r="I65" s="21">
        <f>I55+I54</f>
        <v>996.4</v>
      </c>
      <c r="J65" s="142"/>
      <c r="L65" s="34"/>
    </row>
    <row r="66" spans="1:12" ht="153.75" customHeight="1">
      <c r="A66" s="216" t="s">
        <v>36</v>
      </c>
      <c r="B66" s="143" t="s">
        <v>34</v>
      </c>
      <c r="C66" s="145"/>
      <c r="D66" s="51" t="s">
        <v>18</v>
      </c>
      <c r="E66" s="51" t="s">
        <v>69</v>
      </c>
      <c r="F66" s="134" t="s">
        <v>52</v>
      </c>
      <c r="G66" s="52"/>
      <c r="H66" s="52"/>
      <c r="I66" s="52"/>
      <c r="J66" s="222"/>
    </row>
    <row r="67" spans="1:12" ht="92.25" customHeight="1">
      <c r="A67" s="199"/>
      <c r="B67" s="43" t="s">
        <v>68</v>
      </c>
      <c r="C67" s="163" t="s">
        <v>83</v>
      </c>
      <c r="D67" s="11"/>
      <c r="E67" s="11"/>
      <c r="F67" s="7"/>
      <c r="G67" s="81">
        <f>G68+G69+G70+G71</f>
        <v>17078.13</v>
      </c>
      <c r="H67" s="10"/>
      <c r="I67" s="10"/>
      <c r="J67" s="204"/>
    </row>
    <row r="68" spans="1:12" ht="144" customHeight="1">
      <c r="A68" s="199"/>
      <c r="B68" s="43"/>
      <c r="C68" s="196" t="s">
        <v>84</v>
      </c>
      <c r="D68" s="42" t="s">
        <v>18</v>
      </c>
      <c r="E68" s="11" t="s">
        <v>69</v>
      </c>
      <c r="F68" s="44" t="s">
        <v>52</v>
      </c>
      <c r="G68" s="89">
        <v>2448</v>
      </c>
      <c r="H68" s="10"/>
      <c r="I68" s="10"/>
      <c r="J68" s="204"/>
    </row>
    <row r="69" spans="1:12" ht="96" customHeight="1">
      <c r="A69" s="199"/>
      <c r="B69" s="5"/>
      <c r="C69" s="41" t="s">
        <v>85</v>
      </c>
      <c r="D69" s="42" t="s">
        <v>18</v>
      </c>
      <c r="E69" s="42" t="s">
        <v>69</v>
      </c>
      <c r="F69" s="44" t="s">
        <v>52</v>
      </c>
      <c r="G69" s="89">
        <v>4190</v>
      </c>
      <c r="H69" s="10"/>
      <c r="I69" s="10"/>
      <c r="J69" s="204"/>
      <c r="L69" s="53"/>
    </row>
    <row r="70" spans="1:12" ht="84" customHeight="1">
      <c r="A70" s="199"/>
      <c r="B70" s="5"/>
      <c r="C70" s="72" t="s">
        <v>122</v>
      </c>
      <c r="D70" s="89" t="s">
        <v>18</v>
      </c>
      <c r="E70" s="42" t="s">
        <v>69</v>
      </c>
      <c r="F70" s="44" t="s">
        <v>52</v>
      </c>
      <c r="G70" s="82">
        <v>5000</v>
      </c>
      <c r="H70" s="10"/>
      <c r="I70" s="10"/>
      <c r="J70" s="204"/>
      <c r="L70" s="53"/>
    </row>
    <row r="71" spans="1:12" ht="84" customHeight="1" thickBot="1">
      <c r="A71" s="205"/>
      <c r="B71" s="70"/>
      <c r="C71" s="83" t="s">
        <v>86</v>
      </c>
      <c r="D71" s="98" t="s">
        <v>18</v>
      </c>
      <c r="E71" s="84" t="s">
        <v>69</v>
      </c>
      <c r="F71" s="85" t="s">
        <v>52</v>
      </c>
      <c r="G71" s="86">
        <v>5440.13</v>
      </c>
      <c r="H71" s="35"/>
      <c r="I71" s="35"/>
      <c r="J71" s="208"/>
      <c r="L71" s="53"/>
    </row>
    <row r="72" spans="1:12" ht="84" customHeight="1" thickBot="1">
      <c r="A72" s="218"/>
      <c r="B72" s="225"/>
      <c r="C72" s="229" t="s">
        <v>144</v>
      </c>
      <c r="D72" s="98" t="s">
        <v>18</v>
      </c>
      <c r="E72" s="84" t="s">
        <v>69</v>
      </c>
      <c r="F72" s="85" t="s">
        <v>52</v>
      </c>
      <c r="G72" s="230">
        <v>13600</v>
      </c>
      <c r="H72" s="67"/>
      <c r="I72" s="67"/>
      <c r="J72" s="226"/>
      <c r="L72" s="53"/>
    </row>
    <row r="73" spans="1:12" ht="19.5" thickBot="1">
      <c r="A73" s="24"/>
      <c r="B73" s="15" t="s">
        <v>7</v>
      </c>
      <c r="C73" s="22"/>
      <c r="D73" s="16"/>
      <c r="E73" s="16"/>
      <c r="F73" s="16"/>
      <c r="G73" s="20">
        <f>G72+G71+G70+G69+G68</f>
        <v>30678.13</v>
      </c>
      <c r="H73" s="21">
        <f>H66</f>
        <v>0</v>
      </c>
      <c r="I73" s="21">
        <f>I66</f>
        <v>0</v>
      </c>
      <c r="J73" s="142"/>
      <c r="L73" s="34"/>
    </row>
    <row r="74" spans="1:12" ht="99.75" customHeight="1">
      <c r="A74" s="197" t="s">
        <v>35</v>
      </c>
      <c r="B74" s="62" t="s">
        <v>51</v>
      </c>
      <c r="C74" s="97" t="s">
        <v>42</v>
      </c>
      <c r="D74" s="26" t="s">
        <v>18</v>
      </c>
      <c r="E74" s="66" t="s">
        <v>75</v>
      </c>
      <c r="F74" s="63" t="s">
        <v>6</v>
      </c>
      <c r="G74" s="27">
        <v>14905</v>
      </c>
      <c r="H74" s="27">
        <v>16783</v>
      </c>
      <c r="I74" s="27">
        <v>18327.099999999999</v>
      </c>
      <c r="J74" s="198"/>
    </row>
    <row r="75" spans="1:12" ht="79.5">
      <c r="A75" s="199"/>
      <c r="B75" s="5"/>
      <c r="C75" s="37" t="s">
        <v>43</v>
      </c>
      <c r="D75" s="4"/>
      <c r="E75" s="4" t="s">
        <v>20</v>
      </c>
      <c r="F75" s="7" t="s">
        <v>6</v>
      </c>
      <c r="G75" s="10">
        <v>9157</v>
      </c>
      <c r="H75" s="10">
        <v>10310.799999999999</v>
      </c>
      <c r="I75" s="10">
        <v>11259.4</v>
      </c>
      <c r="J75" s="204"/>
    </row>
    <row r="76" spans="1:12" ht="78.75" customHeight="1">
      <c r="A76" s="199"/>
      <c r="B76" s="5"/>
      <c r="C76" s="37" t="s">
        <v>129</v>
      </c>
      <c r="D76" s="11" t="s">
        <v>18</v>
      </c>
      <c r="E76" s="4" t="s">
        <v>75</v>
      </c>
      <c r="F76" s="7" t="s">
        <v>6</v>
      </c>
      <c r="G76" s="10">
        <v>26000</v>
      </c>
      <c r="H76" s="10">
        <v>54551.32</v>
      </c>
      <c r="I76" s="10">
        <v>59570.04</v>
      </c>
      <c r="J76" s="204"/>
    </row>
    <row r="77" spans="1:12" ht="77.25" customHeight="1" thickBot="1">
      <c r="A77" s="205"/>
      <c r="B77" s="146" t="s">
        <v>99</v>
      </c>
      <c r="C77" s="147" t="s">
        <v>100</v>
      </c>
      <c r="D77" s="148" t="s">
        <v>18</v>
      </c>
      <c r="E77" s="135" t="s">
        <v>75</v>
      </c>
      <c r="F77" s="135" t="s">
        <v>6</v>
      </c>
      <c r="G77" s="149">
        <v>500</v>
      </c>
      <c r="H77" s="35"/>
      <c r="I77" s="35"/>
      <c r="J77" s="208"/>
    </row>
    <row r="78" spans="1:12" ht="19.5" thickBot="1">
      <c r="A78" s="150"/>
      <c r="B78" s="15" t="s">
        <v>7</v>
      </c>
      <c r="C78" s="45"/>
      <c r="D78" s="46"/>
      <c r="E78" s="46"/>
      <c r="F78" s="16"/>
      <c r="G78" s="17">
        <f>G76+G75+G74+G77</f>
        <v>50562</v>
      </c>
      <c r="H78" s="47">
        <f>H76+H75+H74</f>
        <v>81645.119999999995</v>
      </c>
      <c r="I78" s="47">
        <f>I76+I75+I74</f>
        <v>89156.540000000008</v>
      </c>
      <c r="J78" s="142"/>
      <c r="L78" s="123"/>
    </row>
    <row r="79" spans="1:12" ht="186" customHeight="1" thickBot="1">
      <c r="A79" s="24" t="s">
        <v>44</v>
      </c>
      <c r="B79" s="15" t="s">
        <v>45</v>
      </c>
      <c r="C79" s="96" t="s">
        <v>46</v>
      </c>
      <c r="D79" s="48" t="s">
        <v>18</v>
      </c>
      <c r="E79" s="48" t="s">
        <v>21</v>
      </c>
      <c r="F79" s="48" t="s">
        <v>6</v>
      </c>
      <c r="G79" s="49">
        <v>270.39999999999998</v>
      </c>
      <c r="H79" s="49">
        <v>305.7</v>
      </c>
      <c r="I79" s="49">
        <v>333.8</v>
      </c>
      <c r="J79" s="190"/>
    </row>
    <row r="80" spans="1:12" ht="19.5" thickBot="1">
      <c r="A80" s="144"/>
      <c r="B80" s="15" t="s">
        <v>7</v>
      </c>
      <c r="C80" s="22"/>
      <c r="D80" s="16"/>
      <c r="E80" s="16"/>
      <c r="F80" s="23"/>
      <c r="G80" s="20">
        <f>G79</f>
        <v>270.39999999999998</v>
      </c>
      <c r="H80" s="21">
        <f>H79</f>
        <v>305.7</v>
      </c>
      <c r="I80" s="21">
        <f>I79</f>
        <v>333.8</v>
      </c>
      <c r="J80" s="142"/>
      <c r="L80" s="34"/>
    </row>
    <row r="81" spans="1:22" ht="135.75" customHeight="1">
      <c r="A81" s="197" t="s">
        <v>47</v>
      </c>
      <c r="B81" s="62" t="s">
        <v>48</v>
      </c>
      <c r="C81" s="97" t="s">
        <v>49</v>
      </c>
      <c r="D81" s="26" t="s">
        <v>18</v>
      </c>
      <c r="E81" s="73" t="s">
        <v>22</v>
      </c>
      <c r="F81" s="63" t="s">
        <v>6</v>
      </c>
      <c r="G81" s="27">
        <v>516</v>
      </c>
      <c r="H81" s="27">
        <v>581</v>
      </c>
      <c r="I81" s="27">
        <v>634.5</v>
      </c>
      <c r="J81" s="198"/>
    </row>
    <row r="82" spans="1:22" ht="126" customHeight="1">
      <c r="A82" s="199"/>
      <c r="B82" s="28"/>
      <c r="C82" s="4" t="s">
        <v>136</v>
      </c>
      <c r="D82" s="29" t="s">
        <v>18</v>
      </c>
      <c r="E82" s="25" t="s">
        <v>22</v>
      </c>
      <c r="F82" s="7" t="s">
        <v>6</v>
      </c>
      <c r="G82" s="10">
        <v>175</v>
      </c>
      <c r="H82" s="10">
        <v>56.3</v>
      </c>
      <c r="I82" s="10">
        <v>61.5</v>
      </c>
      <c r="J82" s="204"/>
      <c r="P82" s="30"/>
      <c r="Q82" s="234"/>
      <c r="R82" s="31"/>
      <c r="S82" s="234"/>
      <c r="T82" s="234"/>
      <c r="U82" s="234"/>
      <c r="V82" s="234"/>
    </row>
    <row r="83" spans="1:22" ht="85.5" customHeight="1" thickBot="1">
      <c r="A83" s="205"/>
      <c r="B83" s="70"/>
      <c r="C83" s="206" t="s">
        <v>61</v>
      </c>
      <c r="D83" s="148" t="s">
        <v>18</v>
      </c>
      <c r="E83" s="207" t="s">
        <v>22</v>
      </c>
      <c r="F83" s="135" t="s">
        <v>6</v>
      </c>
      <c r="G83" s="35">
        <v>2871</v>
      </c>
      <c r="H83" s="35">
        <v>3232.7</v>
      </c>
      <c r="I83" s="35">
        <v>3530.2</v>
      </c>
      <c r="J83" s="208"/>
      <c r="P83" s="30"/>
      <c r="Q83" s="234"/>
      <c r="R83" s="31"/>
      <c r="S83" s="234"/>
      <c r="T83" s="234"/>
      <c r="U83" s="234"/>
      <c r="V83" s="234"/>
    </row>
    <row r="84" spans="1:22" ht="23.25" customHeight="1" thickBot="1">
      <c r="A84" s="144"/>
      <c r="B84" s="15" t="s">
        <v>7</v>
      </c>
      <c r="C84" s="22"/>
      <c r="D84" s="16"/>
      <c r="E84" s="16"/>
      <c r="F84" s="16"/>
      <c r="G84" s="20">
        <f>G83+G82+G81</f>
        <v>3562</v>
      </c>
      <c r="H84" s="21">
        <f>H83+H82+H81</f>
        <v>3870</v>
      </c>
      <c r="I84" s="21">
        <f>I83+I82+I81</f>
        <v>4226.2</v>
      </c>
      <c r="J84" s="142"/>
      <c r="L84" s="34"/>
      <c r="P84" s="30"/>
      <c r="Q84" s="31"/>
      <c r="R84" s="31"/>
      <c r="S84" s="31"/>
      <c r="T84" s="31"/>
      <c r="U84" s="31"/>
      <c r="V84" s="31"/>
    </row>
    <row r="85" spans="1:22" ht="75" customHeight="1">
      <c r="A85" s="223">
        <v>10</v>
      </c>
      <c r="B85" s="91" t="s">
        <v>70</v>
      </c>
      <c r="C85" s="193" t="s">
        <v>71</v>
      </c>
      <c r="D85" s="92"/>
      <c r="E85" s="93"/>
      <c r="F85" s="94"/>
      <c r="G85" s="57"/>
      <c r="H85" s="65"/>
      <c r="I85" s="57"/>
      <c r="J85" s="224"/>
      <c r="P85" s="30"/>
      <c r="Q85" s="31"/>
      <c r="R85" s="31"/>
      <c r="S85" s="31"/>
      <c r="T85" s="31"/>
      <c r="U85" s="31"/>
      <c r="V85" s="31"/>
    </row>
    <row r="86" spans="1:22" ht="33.75" customHeight="1">
      <c r="A86" s="199"/>
      <c r="B86" s="5"/>
      <c r="C86" s="194" t="s">
        <v>72</v>
      </c>
      <c r="D86" s="90"/>
      <c r="E86" s="25"/>
      <c r="F86" s="7"/>
      <c r="G86" s="90">
        <v>9.6</v>
      </c>
      <c r="H86" s="64"/>
      <c r="I86" s="10"/>
      <c r="J86" s="204"/>
      <c r="P86" s="30"/>
      <c r="Q86" s="31"/>
      <c r="R86" s="31"/>
      <c r="S86" s="31"/>
      <c r="T86" s="31"/>
      <c r="U86" s="31"/>
      <c r="V86" s="31"/>
    </row>
    <row r="87" spans="1:22" ht="16.5" customHeight="1" thickBot="1">
      <c r="A87" s="223"/>
      <c r="B87" s="91"/>
      <c r="C87" s="195" t="s">
        <v>101</v>
      </c>
      <c r="D87" s="103"/>
      <c r="E87" s="104"/>
      <c r="F87" s="14"/>
      <c r="G87" s="103">
        <v>10</v>
      </c>
      <c r="H87" s="65"/>
      <c r="I87" s="57"/>
      <c r="J87" s="224"/>
      <c r="P87" s="30"/>
      <c r="Q87" s="31"/>
      <c r="R87" s="31"/>
      <c r="S87" s="31"/>
      <c r="T87" s="31"/>
      <c r="U87" s="31"/>
      <c r="V87" s="31"/>
    </row>
    <row r="88" spans="1:22" ht="22.5" customHeight="1" thickBot="1">
      <c r="A88" s="24"/>
      <c r="B88" s="15" t="s">
        <v>7</v>
      </c>
      <c r="C88" s="105"/>
      <c r="D88" s="106"/>
      <c r="E88" s="95"/>
      <c r="F88" s="48"/>
      <c r="G88" s="106">
        <f>G86+G87</f>
        <v>19.600000000000001</v>
      </c>
      <c r="H88" s="49"/>
      <c r="I88" s="49"/>
      <c r="J88" s="190"/>
      <c r="P88" s="30"/>
      <c r="Q88" s="31"/>
      <c r="R88" s="31"/>
      <c r="S88" s="31"/>
      <c r="T88" s="31"/>
      <c r="U88" s="31"/>
      <c r="V88" s="31"/>
    </row>
    <row r="89" spans="1:22" ht="24.75" customHeight="1" thickBot="1">
      <c r="A89" s="144"/>
      <c r="B89" s="264" t="s">
        <v>109</v>
      </c>
      <c r="C89" s="265"/>
      <c r="D89" s="16"/>
      <c r="E89" s="16"/>
      <c r="F89" s="16"/>
      <c r="G89" s="191">
        <f>G88+G84+G80+G78+G73+G65+G53+G44+G28+G19</f>
        <v>174728.68951</v>
      </c>
      <c r="H89" s="20">
        <f>H84+H80+H78+H73+H53+H65+H44+H28+H19</f>
        <v>127540.92</v>
      </c>
      <c r="I89" s="228">
        <f>I84+I80+I78+I73+I53+I65+I44+I28+I19</f>
        <v>139191.94</v>
      </c>
      <c r="J89" s="142"/>
      <c r="L89" s="34"/>
    </row>
    <row r="90" spans="1:22" ht="97.5" customHeight="1">
      <c r="A90" s="172">
        <v>11</v>
      </c>
      <c r="B90" s="185" t="s">
        <v>134</v>
      </c>
      <c r="C90" s="186" t="s">
        <v>135</v>
      </c>
      <c r="D90" s="113" t="s">
        <v>18</v>
      </c>
      <c r="E90" s="66" t="s">
        <v>110</v>
      </c>
      <c r="F90" s="66" t="s">
        <v>6</v>
      </c>
      <c r="G90" s="114">
        <v>15150</v>
      </c>
      <c r="H90" s="115"/>
      <c r="I90" s="115"/>
      <c r="J90" s="173"/>
      <c r="L90" s="34"/>
    </row>
    <row r="91" spans="1:22" ht="94.5">
      <c r="A91" s="174"/>
      <c r="B91" s="116"/>
      <c r="C91" s="108" t="s">
        <v>112</v>
      </c>
      <c r="D91" s="29" t="s">
        <v>18</v>
      </c>
      <c r="E91" s="4" t="s">
        <v>110</v>
      </c>
      <c r="F91" s="4" t="s">
        <v>6</v>
      </c>
      <c r="G91" s="192">
        <v>6892.2</v>
      </c>
      <c r="H91" s="109"/>
      <c r="I91" s="109"/>
      <c r="J91" s="175"/>
    </row>
    <row r="92" spans="1:22" ht="78.75">
      <c r="A92" s="174"/>
      <c r="B92" s="109"/>
      <c r="C92" s="108" t="s">
        <v>113</v>
      </c>
      <c r="D92" s="29" t="s">
        <v>18</v>
      </c>
      <c r="E92" s="4" t="s">
        <v>126</v>
      </c>
      <c r="F92" s="4" t="s">
        <v>6</v>
      </c>
      <c r="G92" s="192">
        <v>9064.1</v>
      </c>
      <c r="H92" s="109"/>
      <c r="I92" s="109"/>
      <c r="J92" s="175"/>
    </row>
    <row r="93" spans="1:22" ht="84" customHeight="1">
      <c r="A93" s="174"/>
      <c r="B93" s="109"/>
      <c r="C93" s="108" t="s">
        <v>114</v>
      </c>
      <c r="D93" s="29" t="s">
        <v>18</v>
      </c>
      <c r="E93" s="110" t="s">
        <v>126</v>
      </c>
      <c r="F93" s="110" t="s">
        <v>6</v>
      </c>
      <c r="G93" s="192">
        <v>3358</v>
      </c>
      <c r="H93" s="109"/>
      <c r="I93" s="109"/>
      <c r="J93" s="175"/>
    </row>
    <row r="94" spans="1:22" ht="129" customHeight="1" thickBot="1">
      <c r="A94" s="176"/>
      <c r="B94" s="177"/>
      <c r="C94" s="187" t="s">
        <v>141</v>
      </c>
      <c r="D94" s="188" t="s">
        <v>18</v>
      </c>
      <c r="E94" s="189" t="s">
        <v>126</v>
      </c>
      <c r="F94" s="189" t="s">
        <v>138</v>
      </c>
      <c r="G94" s="162">
        <v>15737.358</v>
      </c>
      <c r="H94" s="178"/>
      <c r="I94" s="178"/>
      <c r="J94" s="179"/>
    </row>
    <row r="95" spans="1:22" ht="17.25" customHeight="1" thickBot="1">
      <c r="A95" s="151"/>
      <c r="B95" s="121" t="s">
        <v>7</v>
      </c>
      <c r="C95" s="122"/>
      <c r="D95" s="112"/>
      <c r="E95" s="112"/>
      <c r="F95" s="112"/>
      <c r="G95" s="117">
        <f>SUM(G90:G94)</f>
        <v>50201.658000000003</v>
      </c>
      <c r="H95" s="111"/>
      <c r="I95" s="111"/>
      <c r="J95" s="155"/>
      <c r="L95" s="123"/>
    </row>
    <row r="96" spans="1:22" ht="113.25" customHeight="1" thickBot="1">
      <c r="A96" s="165">
        <v>12</v>
      </c>
      <c r="B96" s="166" t="s">
        <v>119</v>
      </c>
      <c r="C96" s="120" t="s">
        <v>121</v>
      </c>
      <c r="D96" s="167" t="s">
        <v>18</v>
      </c>
      <c r="E96" s="158" t="s">
        <v>120</v>
      </c>
      <c r="F96" s="158" t="s">
        <v>6</v>
      </c>
      <c r="G96" s="168">
        <v>500</v>
      </c>
      <c r="H96" s="169"/>
      <c r="I96" s="169"/>
      <c r="J96" s="170"/>
    </row>
    <row r="97" spans="1:12" ht="21" customHeight="1" thickBot="1">
      <c r="A97" s="171"/>
      <c r="B97" s="156" t="s">
        <v>7</v>
      </c>
      <c r="C97" s="119"/>
      <c r="D97" s="112"/>
      <c r="E97" s="112"/>
      <c r="F97" s="112"/>
      <c r="G97" s="117">
        <v>500</v>
      </c>
      <c r="H97" s="111"/>
      <c r="I97" s="111"/>
      <c r="J97" s="155"/>
    </row>
    <row r="98" spans="1:12" ht="19.5" thickBot="1">
      <c r="A98" s="151"/>
      <c r="B98" s="152" t="s">
        <v>111</v>
      </c>
      <c r="C98" s="153"/>
      <c r="D98" s="111"/>
      <c r="E98" s="111"/>
      <c r="F98" s="111"/>
      <c r="G98" s="154">
        <f>G89+G95+G97</f>
        <v>225430.34750999999</v>
      </c>
      <c r="H98" s="111"/>
      <c r="I98" s="111"/>
      <c r="J98" s="155"/>
      <c r="L98" s="123"/>
    </row>
    <row r="99" spans="1:12" ht="18.75">
      <c r="A99" s="180"/>
      <c r="B99" s="181"/>
      <c r="C99" s="182"/>
      <c r="D99" s="183"/>
      <c r="E99" s="183"/>
      <c r="F99" s="183"/>
      <c r="G99" s="184"/>
      <c r="H99" s="183"/>
      <c r="I99" s="183"/>
      <c r="J99" s="183"/>
      <c r="L99" s="123"/>
    </row>
    <row r="100" spans="1:12" ht="18.75">
      <c r="A100" s="180"/>
      <c r="B100" s="200" t="s">
        <v>140</v>
      </c>
      <c r="C100" s="201" t="s">
        <v>139</v>
      </c>
      <c r="D100" s="202"/>
      <c r="E100" s="202"/>
      <c r="F100" s="202"/>
      <c r="G100" s="203"/>
      <c r="H100" s="183"/>
      <c r="I100" s="183"/>
      <c r="J100" s="183"/>
      <c r="L100" s="123"/>
    </row>
    <row r="101" spans="1:12" ht="18.75">
      <c r="A101" s="180"/>
      <c r="B101" s="181"/>
      <c r="C101" s="182"/>
      <c r="D101" s="183"/>
      <c r="E101" s="183"/>
      <c r="F101" s="183"/>
      <c r="G101" s="184"/>
      <c r="H101" s="183"/>
      <c r="I101" s="183"/>
      <c r="J101" s="183"/>
      <c r="L101" s="123"/>
    </row>
    <row r="102" spans="1:12" ht="18.75">
      <c r="B102" s="32" t="s">
        <v>50</v>
      </c>
      <c r="C102" s="32"/>
      <c r="D102" s="32"/>
      <c r="E102" s="32"/>
      <c r="F102" s="32"/>
      <c r="G102" s="118"/>
    </row>
    <row r="103" spans="1:12" ht="18.75">
      <c r="B103" s="32" t="s">
        <v>62</v>
      </c>
      <c r="C103" s="32"/>
      <c r="D103" s="32"/>
      <c r="E103" s="32"/>
      <c r="F103" s="32"/>
      <c r="I103" s="40" t="s">
        <v>63</v>
      </c>
    </row>
    <row r="106" spans="1:12" ht="18.75" customHeight="1">
      <c r="B106" s="39" t="s">
        <v>145</v>
      </c>
      <c r="C106" s="39"/>
      <c r="I106" s="32" t="s">
        <v>146</v>
      </c>
    </row>
    <row r="107" spans="1:12" ht="18.75" customHeight="1">
      <c r="B107" s="250"/>
      <c r="C107" s="250"/>
    </row>
    <row r="108" spans="1:12" ht="18.75">
      <c r="B108" s="1"/>
      <c r="I108" s="250"/>
      <c r="J108" s="250"/>
    </row>
  </sheetData>
  <mergeCells count="32">
    <mergeCell ref="B107:C107"/>
    <mergeCell ref="G8:G9"/>
    <mergeCell ref="F6:F9"/>
    <mergeCell ref="B89:C89"/>
    <mergeCell ref="C6:C9"/>
    <mergeCell ref="I108:J108"/>
    <mergeCell ref="B6:B9"/>
    <mergeCell ref="D6:D9"/>
    <mergeCell ref="E11:E12"/>
    <mergeCell ref="B11:B12"/>
    <mergeCell ref="B30:B32"/>
    <mergeCell ref="D11:D12"/>
    <mergeCell ref="C11:C12"/>
    <mergeCell ref="E6:E9"/>
    <mergeCell ref="G11:G12"/>
    <mergeCell ref="G1:I1"/>
    <mergeCell ref="F11:F12"/>
    <mergeCell ref="I11:I12"/>
    <mergeCell ref="I8:I9"/>
    <mergeCell ref="G6:I7"/>
    <mergeCell ref="A3:J4"/>
    <mergeCell ref="A6:A9"/>
    <mergeCell ref="H8:H9"/>
    <mergeCell ref="H11:H12"/>
    <mergeCell ref="J11:J12"/>
    <mergeCell ref="J6:J9"/>
    <mergeCell ref="A11:A12"/>
    <mergeCell ref="V82:V83"/>
    <mergeCell ref="Q82:Q83"/>
    <mergeCell ref="S82:S83"/>
    <mergeCell ref="T82:T83"/>
    <mergeCell ref="U82:U83"/>
  </mergeCells>
  <phoneticPr fontId="1" type="noConversion"/>
  <pageMargins left="0.39370078740157483" right="0.19685039370078741" top="0.78740157480314965" bottom="0.39370078740157483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2016-05-19T07:22:27Z</cp:lastPrinted>
  <dcterms:created xsi:type="dcterms:W3CDTF">2015-09-18T08:05:20Z</dcterms:created>
  <dcterms:modified xsi:type="dcterms:W3CDTF">2016-06-10T12:23:14Z</dcterms:modified>
</cp:coreProperties>
</file>