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355" windowHeight="4695" activeTab="0"/>
  </bookViews>
  <sheets>
    <sheet name="080500 звіт" sheetId="1" r:id="rId1"/>
  </sheets>
  <definedNames>
    <definedName name="_xlnm.Print_Area" localSheetId="0">'080500 звіт'!$A$1:$U$120</definedName>
  </definedNames>
  <calcPr fullCalcOnLoad="1"/>
</workbook>
</file>

<file path=xl/sharedStrings.xml><?xml version="1.0" encoding="utf-8"?>
<sst xmlns="http://schemas.openxmlformats.org/spreadsheetml/2006/main" count="222" uniqueCount="129">
  <si>
    <t>ЗАТВЕРДЖЕНО
Наказ Міністерства фінансів України</t>
  </si>
  <si>
    <t xml:space="preserve">26 серпня 2014 № 836       </t>
  </si>
  <si>
    <t>ЗВІТ</t>
  </si>
  <si>
    <t>про виконання паспорта бюджетної програми місцевого бюджету станом на 01.01.2017р.</t>
  </si>
  <si>
    <t>1.</t>
  </si>
  <si>
    <t>1400000</t>
  </si>
  <si>
    <t>Управління охорони здоров’я Житомирської міської ради</t>
  </si>
  <si>
    <t>(КПКВК МБ)</t>
  </si>
  <si>
    <t>(найменування головного розпорядника)</t>
  </si>
  <si>
    <t>2.</t>
  </si>
  <si>
    <t>1410000</t>
  </si>
  <si>
    <t>(найменування відповідального виконавця)</t>
  </si>
  <si>
    <t>3.</t>
  </si>
  <si>
    <t>1412140</t>
  </si>
  <si>
    <t>0722</t>
  </si>
  <si>
    <t>Надання стоматологічної допомоги населенню</t>
  </si>
  <si>
    <t>(найменування бюджетної програми)</t>
  </si>
  <si>
    <t>4.</t>
  </si>
  <si>
    <t>Видатки та надання кредитів за бюджетною програмою за звітний період</t>
  </si>
  <si>
    <t>(тис.грн.)</t>
  </si>
  <si>
    <t xml:space="preserve">Затверджено паспортом бюджетної програми 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</si>
  <si>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</si>
  <si>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</si>
  <si>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</si>
  <si>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</si>
  <si>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</si>
  <si>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</t>
  </si>
  <si>
    <t>Обсяги фінансування бюджетної програми за звітний період у розрізі підпрограм та завдань</t>
  </si>
  <si>
    <t>№ з/п</t>
  </si>
  <si>
    <t xml:space="preserve">КПКВК </t>
  </si>
  <si>
    <t xml:space="preserve">КФКВК </t>
  </si>
  <si>
    <t xml:space="preserve">Затверджено паспортом бюджетної програми на звітний період </t>
  </si>
  <si>
    <t>Затверджено паспортом бюджетної програми на звітний період з урахуванням змін</t>
  </si>
  <si>
    <t>Касові видатки (надані кредити) за звітний період</t>
  </si>
  <si>
    <t>загальний        фонд</t>
  </si>
  <si>
    <t>спеціальний          фонд</t>
  </si>
  <si>
    <t>загальний              фонд</t>
  </si>
  <si>
    <t>6.</t>
  </si>
  <si>
    <t>Видатки на реалізацію регіональних цільових програм, які виконуються в межах бюджетної програми, за звітний період</t>
  </si>
  <si>
    <t>Назва регіональної цільової програми та підпрограми</t>
  </si>
  <si>
    <t>Регіональна цільова програма1</t>
  </si>
  <si>
    <t>Підпрограма 1</t>
  </si>
  <si>
    <t>Підпрограма 2</t>
  </si>
  <si>
    <t>…</t>
  </si>
  <si>
    <t>Усього</t>
  </si>
  <si>
    <t>7.</t>
  </si>
  <si>
    <t>Результативні показники бюджетної програми та аналіз їх виконання за звітний період</t>
  </si>
  <si>
    <t>Показники</t>
  </si>
  <si>
    <t>Одиниця виміру</t>
  </si>
  <si>
    <t>Джерело інформації</t>
  </si>
  <si>
    <t>Рік</t>
  </si>
  <si>
    <t xml:space="preserve">Виконано за звітний період (касові видатки/надані кредити) </t>
  </si>
  <si>
    <t>затрат</t>
  </si>
  <si>
    <t>кількість закладів</t>
  </si>
  <si>
    <t>од.</t>
  </si>
  <si>
    <t>зведення планів по мережі, штатах і контингентах установ, що фінансуються з місцевих бюджетів</t>
  </si>
  <si>
    <t>кількість штатних одиниць</t>
  </si>
  <si>
    <t>у тому числі</t>
  </si>
  <si>
    <t>лікарів</t>
  </si>
  <si>
    <t>видатки на оплату праці, в т.ч.:</t>
  </si>
  <si>
    <t>тис.грн.</t>
  </si>
  <si>
    <t>план по мережі додаток 9</t>
  </si>
  <si>
    <t xml:space="preserve">Витрати на пільгове зубопротезування окремих категорій населення </t>
  </si>
  <si>
    <t>кошторис установи</t>
  </si>
  <si>
    <t>Пояснення щодо причини розбіжностей між затвердженими  та досягнутими результативними показниками</t>
  </si>
  <si>
    <t>продукту</t>
  </si>
  <si>
    <t>кількість лікарських відвідувань</t>
  </si>
  <si>
    <t>статистична звітність, форма №20</t>
  </si>
  <si>
    <t>кількість осіб, яким проведена планова санація</t>
  </si>
  <si>
    <t>осіб</t>
  </si>
  <si>
    <t>кількість протезувань, всього</t>
  </si>
  <si>
    <t>у т.ч. пільгових протезувань</t>
  </si>
  <si>
    <t>ефективності</t>
  </si>
  <si>
    <t>Кількість пролікованих пацієнтів на одного лікаря стоматолога (навантаження на 1 лікарську посаду)</t>
  </si>
  <si>
    <t>розрахунок (відношення кількості лікарських відвідувань до кількості лікарських посад)</t>
  </si>
  <si>
    <t>середня вартість одного відвідування, в т.ч.:</t>
  </si>
  <si>
    <t>грн.</t>
  </si>
  <si>
    <t>розрахунок (відношення загальної суми витрат  до кількості відвідувань)</t>
  </si>
  <si>
    <t>середня вартість 1 пільгового зубопротезування</t>
  </si>
  <si>
    <t>розрахунок (відношення видатків на пільгове зубопротезування до кількості запротезованих)</t>
  </si>
  <si>
    <t>середня тривалість лікування</t>
  </si>
  <si>
    <t>хв.</t>
  </si>
  <si>
    <t>середньомісячна заробітна плата одного працівника, в т.ч.</t>
  </si>
  <si>
    <t>розрахунок (відношення річного фонду оплати праці  до кількості штатних одиниць)</t>
  </si>
  <si>
    <t xml:space="preserve"> лікарів</t>
  </si>
  <si>
    <r>
      <t>якості-</t>
    </r>
    <r>
      <rPr>
        <b/>
        <vertAlign val="superscript"/>
        <sz val="12"/>
        <rFont val="Times New Roman"/>
        <family val="1"/>
      </rPr>
      <t>3</t>
    </r>
  </si>
  <si>
    <t>Відсоток осіб, що отримали пільгове зубопротезування, до загальної кількості осіб, що перебувають на черзі на пільгове зубопротезування</t>
  </si>
  <si>
    <t>%</t>
  </si>
  <si>
    <t>розрахунок (відношення загальної кількості осіб до кількості запротезованих)</t>
  </si>
  <si>
    <t>динаміка навантаженості на 1 лікарську посаду в порівнянні до аналогічного періоду</t>
  </si>
  <si>
    <t>прогноз</t>
  </si>
  <si>
    <t>Аналіз стану виконання результативних показників</t>
  </si>
  <si>
    <t>Завдання 2</t>
  </si>
  <si>
    <t>Завдання 1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</si>
  <si>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</si>
  <si>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</si>
  <si>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</si>
  <si>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</si>
  <si>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Касові видатки за звітний період</t>
  </si>
  <si>
    <t xml:space="preserve">Прогноз видатків до кінця реалізації інвестиційного проекту 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</si>
  <si>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</si>
  <si>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</si>
  <si>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</si>
  <si>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</si>
  <si>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Пояснення щодо причин розбіжностей між фактичними надходженнями і тими, що затверджені паспортом бюджетної програми</t>
  </si>
  <si>
    <t>Інвестиційний проект 2</t>
  </si>
  <si>
    <t>Начальник управління охорони здоров"я</t>
  </si>
  <si>
    <t>М.О.Місюрова</t>
  </si>
  <si>
    <t>Житомирської міської ради</t>
  </si>
  <si>
    <t>(підпис)</t>
  </si>
  <si>
    <t>(ініціали та прізвище)</t>
  </si>
  <si>
    <t>Головний бухгалтер управління охорони здоров`я</t>
  </si>
  <si>
    <t>А.Б.Румянцева</t>
  </si>
  <si>
    <r>
      <t>(КФКВК)</t>
    </r>
    <r>
      <rPr>
        <vertAlign val="superscript"/>
        <sz val="10"/>
        <rFont val="Times New Roman"/>
        <family val="1"/>
      </rPr>
      <t>1</t>
    </r>
  </si>
  <si>
    <r>
      <t xml:space="preserve">Підпрогама/завдання бюджетної програми </t>
    </r>
    <r>
      <rPr>
        <vertAlign val="superscript"/>
        <sz val="10"/>
        <rFont val="Times New Roman"/>
        <family val="1"/>
      </rPr>
      <t>-2</t>
    </r>
  </si>
  <si>
    <r>
      <t>Завдання:</t>
    </r>
    <r>
      <rPr>
        <sz val="10"/>
        <rFont val="Times New Roman"/>
        <family val="1"/>
      </rPr>
      <t xml:space="preserve"> Забезпечення надання належної лікувально-оздоровчої та профілактичної стоматологічної допомоги дорослому та дитячому  населенню</t>
    </r>
  </si>
  <si>
    <r>
      <t xml:space="preserve">Завдання: </t>
    </r>
    <r>
      <rPr>
        <b/>
        <sz val="10"/>
        <rFont val="Times New Roman"/>
        <family val="1"/>
      </rPr>
      <t>Забезпечення надання належної лікувально-оздоровчої та профілактичної стоматологічної допомоги дорослому та дитячому населенню</t>
    </r>
  </si>
  <si>
    <r>
      <t xml:space="preserve">Кількість штатних одиниць: </t>
    </r>
    <r>
      <rPr>
        <sz val="8"/>
        <rFont val="Times New Roman"/>
        <family val="1"/>
      </rPr>
      <t>відхилення фактичного показника від планового пояснюється наяністю вакантних посад на кінець звітного періоду у кількості 11,0 штатних одиниць, у т.ч. вакантних посад лікарів у кількості 4 штатні одиниці.</t>
    </r>
  </si>
  <si>
    <r>
      <t>Кількість лікарських відвідувань:</t>
    </r>
    <r>
      <rPr>
        <sz val="8"/>
        <rFont val="Times New Roman"/>
        <family val="1"/>
      </rPr>
      <t xml:space="preserve"> зменшилась за рахунок зменшення терапевтичних прийомів. У зв'язку з погіршенням соціально-економічних умов проживання у багатьох випадках пацієнти звертаються за допомогою у випадках, коли доцільна хірургічна допомога.</t>
    </r>
  </si>
  <si>
    <r>
      <t>Кількість осіб, яким проведена планова санація:</t>
    </r>
    <r>
      <rPr>
        <sz val="8"/>
        <rFont val="Times New Roman"/>
        <family val="1"/>
      </rPr>
      <t xml:space="preserve"> зменшилась у зв'язку із зменшенням кількості лікарських відвідувань</t>
    </r>
  </si>
  <si>
    <r>
      <t>Кількість протезувань, у тому числі пільгових протезувань:</t>
    </r>
    <r>
      <rPr>
        <sz val="8"/>
        <rFont val="Times New Roman"/>
        <family val="1"/>
      </rPr>
      <t xml:space="preserve"> кількість пільгових зубопротезувань зменшилась на 11 одиниць у зв'язку із збільшенням вартості витратних матеріалів.</t>
    </r>
  </si>
  <si>
    <r>
      <t xml:space="preserve">Середня вартість одного відвідування: </t>
    </r>
    <r>
      <rPr>
        <sz val="9"/>
        <rFont val="Times New Roman"/>
        <family val="1"/>
      </rPr>
      <t>збільшлась на 0,5 грн. у зв'язку із збільшенням вартості витратних матеріалів</t>
    </r>
  </si>
  <si>
    <r>
      <t xml:space="preserve">Середня вартість одного пільгового зубопротезування: </t>
    </r>
    <r>
      <rPr>
        <sz val="9"/>
        <rFont val="Times New Roman"/>
        <family val="1"/>
      </rPr>
      <t>у зв'язку із збільшенням вартості витратних матеріалів середня вартість 1-го пільгового зубопротезування збільшилася на 46,7 грн</t>
    </r>
    <r>
      <rPr>
        <b/>
        <i/>
        <sz val="9"/>
        <rFont val="Times New Roman"/>
        <family val="1"/>
      </rPr>
      <t>.</t>
    </r>
  </si>
  <si>
    <r>
      <t>Відсоток осіб, що отримали пільгове зубопротезування, до загальної кількості осіб, що перебувають на черзі на пільгове зубопротезування:</t>
    </r>
    <r>
      <rPr>
        <sz val="9"/>
        <rFont val="Times New Roman"/>
        <family val="1"/>
      </rPr>
      <t xml:space="preserve"> у зв'язку із зменшенням кількості пільгових зубопротезувань відсоток осіб, які отримали пільгове зубопротезування стан</t>
    </r>
  </si>
  <si>
    <r>
      <t xml:space="preserve">Відсоток осіб, що отримали пільгове зубопротезування, до загальної кількості осіб, що перебувають на черзі на пільгове зубопротезування: </t>
    </r>
    <r>
      <rPr>
        <sz val="9"/>
        <rFont val="Times New Roman"/>
        <family val="1"/>
      </rPr>
      <t>збільшився у зв'язку з тим, що зменшилась кількість осіб, що перебувають на черзі на пільгове зубопротезування</t>
    </r>
  </si>
  <si>
    <r>
      <t>Джерела фінансування інвестиційних проектів у розрізі підпрограм</t>
    </r>
    <r>
      <rPr>
        <b/>
        <vertAlign val="superscript"/>
        <sz val="14"/>
        <rFont val="Times New Roman"/>
        <family val="1"/>
      </rPr>
      <t>3</t>
    </r>
  </si>
  <si>
    <r>
      <t xml:space="preserve">1 </t>
    </r>
    <r>
      <rPr>
        <sz val="10"/>
        <rFont val="Times New Roman"/>
        <family val="1"/>
      </rPr>
      <t>Код функціональої класифіональної видатків та кредитування бюджетіу вказується лише у випадку, коли бюджетна програма не поділяється на підпрограми.</t>
    </r>
  </si>
  <si>
    <r>
      <t xml:space="preserve"> 2 </t>
    </r>
    <r>
      <rPr>
        <sz val="10"/>
        <rFont val="Times New Roman"/>
        <family val="1"/>
      </rPr>
      <t>Зазначаються усі підпрограми та завдання, затверджені паспортом відповідної бюджетної програми.</t>
    </r>
  </si>
  <si>
    <r>
      <t xml:space="preserve"> -3 </t>
    </r>
    <r>
      <rPr>
        <sz val="10"/>
        <rFont val="Times New Roman"/>
        <family val="1"/>
      </rPr>
      <t>Пункт 8 заповнюється тільки для затверджених у місцевому бюджеті видатків/надання кредитів на реалізацію інвестиційних проектів (програм).</t>
    </r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</si>
</sst>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"/>
    <numFmt numFmtId="187" formatCode="0.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0"/>
    <numFmt numFmtId="194" formatCode="0.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_-* #,##0.000_р_._-;\-* #,##0.000_р_._-;_-* &quot;-&quot;??_р_._-;_-@_-"/>
    <numFmt numFmtId="203" formatCode="_-* #,##0.0_р_._-;\-* #,##0.0_р_._-;_-* &quot;-&quot;?_р_._-;_-@_-"/>
    <numFmt numFmtId="204" formatCode="#,##0.000"/>
    <numFmt numFmtId="205" formatCode="#,##0.0000"/>
    <numFmt numFmtId="206" formatCode="#,##0.00\ _₽"/>
  </numFmts>
  <fonts count="29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2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b/>
      <u val="single"/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b/>
      <vertAlign val="superscript"/>
      <sz val="14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6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9" fontId="6" fillId="0" borderId="0" xfId="18" applyNumberFormat="1" applyFont="1" applyAlignment="1">
      <alignment horizontal="left" wrapText="1"/>
      <protection/>
    </xf>
    <xf numFmtId="49" fontId="6" fillId="0" borderId="0" xfId="18" applyNumberFormat="1" applyFont="1" applyBorder="1" applyAlignment="1">
      <alignment horizontal="left" wrapText="1"/>
      <protection/>
    </xf>
    <xf numFmtId="49" fontId="6" fillId="2" borderId="0" xfId="18" applyNumberFormat="1" applyFont="1" applyFill="1" applyBorder="1" applyAlignment="1">
      <alignment horizontal="left" wrapText="1"/>
      <protection/>
    </xf>
    <xf numFmtId="49" fontId="6" fillId="0" borderId="0" xfId="18" applyNumberFormat="1" applyFont="1" applyBorder="1" applyAlignment="1">
      <alignment horizontal="center" wrapText="1"/>
      <protection/>
    </xf>
    <xf numFmtId="0" fontId="6" fillId="0" borderId="0" xfId="0" applyFont="1" applyBorder="1" applyAlignment="1">
      <alignment horizontal="center"/>
    </xf>
    <xf numFmtId="0" fontId="5" fillId="0" borderId="0" xfId="18" applyFont="1" applyAlignment="1">
      <alignment horizontal="right"/>
      <protection/>
    </xf>
    <xf numFmtId="0" fontId="6" fillId="0" borderId="0" xfId="18" applyFont="1" applyAlignment="1">
      <alignment horizontal="left"/>
      <protection/>
    </xf>
    <xf numFmtId="0" fontId="7" fillId="0" borderId="0" xfId="18" applyFont="1" applyAlignment="1">
      <alignment horizontal="center"/>
      <protection/>
    </xf>
    <xf numFmtId="0" fontId="6" fillId="0" borderId="0" xfId="18" applyFont="1">
      <alignment/>
      <protection/>
    </xf>
    <xf numFmtId="0" fontId="8" fillId="0" borderId="0" xfId="18" applyFont="1" applyAlignment="1">
      <alignment horizontal="center"/>
      <protection/>
    </xf>
    <xf numFmtId="0" fontId="9" fillId="0" borderId="0" xfId="18" applyFont="1" applyAlignment="1">
      <alignment horizontal="right"/>
      <protection/>
    </xf>
    <xf numFmtId="49" fontId="9" fillId="0" borderId="1" xfId="18" applyNumberFormat="1" applyFont="1" applyBorder="1" applyAlignment="1">
      <alignment horizontal="center"/>
      <protection/>
    </xf>
    <xf numFmtId="0" fontId="9" fillId="0" borderId="1" xfId="18" applyFont="1" applyBorder="1">
      <alignment/>
      <protection/>
    </xf>
    <xf numFmtId="0" fontId="9" fillId="0" borderId="1" xfId="18" applyFont="1" applyBorder="1" applyAlignment="1">
      <alignment/>
      <protection/>
    </xf>
    <xf numFmtId="0" fontId="9" fillId="0" borderId="1" xfId="0" applyFont="1" applyBorder="1" applyAlignment="1">
      <alignment/>
    </xf>
    <xf numFmtId="0" fontId="10" fillId="0" borderId="1" xfId="18" applyFont="1" applyBorder="1" applyAlignment="1">
      <alignment/>
      <protection/>
    </xf>
    <xf numFmtId="0" fontId="10" fillId="0" borderId="0" xfId="18" applyFont="1" applyBorder="1" applyAlignment="1">
      <alignment/>
      <protection/>
    </xf>
    <xf numFmtId="0" fontId="10" fillId="0" borderId="0" xfId="0" applyFont="1" applyAlignment="1">
      <alignment/>
    </xf>
    <xf numFmtId="0" fontId="6" fillId="0" borderId="2" xfId="18" applyFont="1" applyBorder="1" applyAlignment="1">
      <alignment horizontal="center"/>
      <protection/>
    </xf>
    <xf numFmtId="0" fontId="6" fillId="0" borderId="0" xfId="18" applyFont="1" applyBorder="1" applyAlignment="1">
      <alignment horizontal="center"/>
      <protection/>
    </xf>
    <xf numFmtId="0" fontId="6" fillId="0" borderId="0" xfId="18" applyFont="1" applyBorder="1" applyAlignment="1">
      <alignment horizontal="center"/>
      <protection/>
    </xf>
    <xf numFmtId="0" fontId="6" fillId="0" borderId="0" xfId="18" applyFont="1" applyAlignment="1">
      <alignment/>
      <protection/>
    </xf>
    <xf numFmtId="0" fontId="9" fillId="0" borderId="1" xfId="18" applyFont="1" applyBorder="1" applyAlignment="1">
      <alignment horizontal="left" wrapText="1"/>
      <protection/>
    </xf>
    <xf numFmtId="49" fontId="11" fillId="0" borderId="0" xfId="18" applyNumberFormat="1" applyFont="1" applyBorder="1" applyAlignment="1">
      <alignment horizontal="center"/>
      <protection/>
    </xf>
    <xf numFmtId="0" fontId="9" fillId="0" borderId="1" xfId="18" applyNumberFormat="1" applyFont="1" applyBorder="1" applyAlignment="1">
      <alignment horizontal="left" wrapText="1"/>
      <protection/>
    </xf>
    <xf numFmtId="14" fontId="1" fillId="0" borderId="0" xfId="15" applyNumberFormat="1" applyAlignment="1">
      <alignment/>
    </xf>
    <xf numFmtId="0" fontId="6" fillId="0" borderId="0" xfId="18" applyFont="1" applyAlignment="1">
      <alignment horizontal="center"/>
      <protection/>
    </xf>
    <xf numFmtId="0" fontId="9" fillId="0" borderId="0" xfId="18" applyFont="1" applyAlignment="1">
      <alignment horizontal="left"/>
      <protection/>
    </xf>
    <xf numFmtId="0" fontId="10" fillId="0" borderId="0" xfId="18" applyFont="1" applyAlignment="1">
      <alignment/>
      <protection/>
    </xf>
    <xf numFmtId="0" fontId="9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 horizontal="center" vertical="distributed" wrapText="1"/>
    </xf>
    <xf numFmtId="0" fontId="6" fillId="0" borderId="4" xfId="0" applyFont="1" applyBorder="1" applyAlignment="1">
      <alignment horizontal="center" vertical="distributed" wrapText="1"/>
    </xf>
    <xf numFmtId="0" fontId="6" fillId="0" borderId="5" xfId="0" applyFont="1" applyBorder="1" applyAlignment="1">
      <alignment horizontal="center" vertical="distributed" wrapText="1"/>
    </xf>
    <xf numFmtId="0" fontId="6" fillId="0" borderId="6" xfId="0" applyFont="1" applyBorder="1" applyAlignment="1">
      <alignment horizontal="center" vertical="distributed" wrapText="1"/>
    </xf>
    <xf numFmtId="0" fontId="6" fillId="0" borderId="0" xfId="0" applyFont="1" applyBorder="1" applyAlignment="1">
      <alignment vertical="distributed" wrapText="1"/>
    </xf>
    <xf numFmtId="0" fontId="14" fillId="0" borderId="3" xfId="0" applyFont="1" applyBorder="1" applyAlignment="1">
      <alignment horizontal="center" vertical="distributed" wrapText="1"/>
    </xf>
    <xf numFmtId="0" fontId="14" fillId="0" borderId="3" xfId="0" applyFont="1" applyBorder="1" applyAlignment="1">
      <alignment horizontal="center" vertical="distributed" wrapText="1"/>
    </xf>
    <xf numFmtId="0" fontId="14" fillId="0" borderId="4" xfId="0" applyFont="1" applyBorder="1" applyAlignment="1">
      <alignment horizontal="center" vertical="distributed" wrapText="1"/>
    </xf>
    <xf numFmtId="0" fontId="14" fillId="0" borderId="5" xfId="0" applyFont="1" applyBorder="1" applyAlignment="1">
      <alignment horizontal="center" vertical="distributed" wrapText="1"/>
    </xf>
    <xf numFmtId="0" fontId="14" fillId="0" borderId="6" xfId="0" applyFont="1" applyBorder="1" applyAlignment="1">
      <alignment horizontal="center" vertical="distributed" wrapText="1"/>
    </xf>
    <xf numFmtId="182" fontId="6" fillId="0" borderId="3" xfId="0" applyNumberFormat="1" applyFont="1" applyBorder="1" applyAlignment="1">
      <alignment horizontal="center" vertical="distributed" wrapText="1"/>
    </xf>
    <xf numFmtId="182" fontId="6" fillId="0" borderId="3" xfId="0" applyNumberFormat="1" applyFont="1" applyBorder="1" applyAlignment="1">
      <alignment horizontal="center" vertical="distributed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distributed"/>
    </xf>
    <xf numFmtId="0" fontId="5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15" fillId="0" borderId="0" xfId="0" applyFont="1" applyBorder="1" applyAlignment="1">
      <alignment horizontal="right" wrapText="1"/>
    </xf>
    <xf numFmtId="0" fontId="15" fillId="0" borderId="2" xfId="0" applyFont="1" applyBorder="1" applyAlignment="1">
      <alignment horizontal="left" wrapText="1"/>
    </xf>
    <xf numFmtId="4" fontId="6" fillId="0" borderId="0" xfId="0" applyNumberFormat="1" applyFont="1" applyBorder="1" applyAlignment="1">
      <alignment horizontal="center" vertical="distributed" wrapText="1"/>
    </xf>
    <xf numFmtId="0" fontId="9" fillId="0" borderId="0" xfId="0" applyFont="1" applyAlignment="1">
      <alignment horizontal="left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distributed"/>
    </xf>
    <xf numFmtId="0" fontId="6" fillId="0" borderId="5" xfId="0" applyFont="1" applyBorder="1" applyAlignment="1">
      <alignment horizontal="center" vertical="distributed"/>
    </xf>
    <xf numFmtId="0" fontId="6" fillId="0" borderId="6" xfId="0" applyFont="1" applyBorder="1" applyAlignment="1">
      <alignment horizontal="center" vertical="distributed"/>
    </xf>
    <xf numFmtId="0" fontId="6" fillId="0" borderId="4" xfId="0" applyFont="1" applyBorder="1" applyAlignment="1">
      <alignment horizontal="left" wrapText="1"/>
    </xf>
    <xf numFmtId="2" fontId="6" fillId="0" borderId="3" xfId="0" applyNumberFormat="1" applyFont="1" applyBorder="1" applyAlignment="1">
      <alignment/>
    </xf>
    <xf numFmtId="0" fontId="5" fillId="0" borderId="3" xfId="0" applyFont="1" applyBorder="1" applyAlignment="1">
      <alignment horizontal="right" wrapText="1"/>
    </xf>
    <xf numFmtId="0" fontId="6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5" fillId="0" borderId="3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 vertical="distributed"/>
    </xf>
    <xf numFmtId="0" fontId="15" fillId="0" borderId="5" xfId="0" applyFont="1" applyBorder="1" applyAlignment="1">
      <alignment horizontal="center" vertical="distributed"/>
    </xf>
    <xf numFmtId="0" fontId="15" fillId="0" borderId="6" xfId="0" applyFont="1" applyBorder="1" applyAlignment="1">
      <alignment horizontal="center" vertical="distributed"/>
    </xf>
    <xf numFmtId="0" fontId="15" fillId="0" borderId="0" xfId="0" applyFont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5" fillId="0" borderId="3" xfId="0" applyFont="1" applyBorder="1" applyAlignment="1">
      <alignment horizontal="center" vertical="distributed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2" fontId="17" fillId="0" borderId="4" xfId="0" applyNumberFormat="1" applyFont="1" applyFill="1" applyBorder="1" applyAlignment="1">
      <alignment horizontal="center" vertical="center" wrapText="1"/>
    </xf>
    <xf numFmtId="2" fontId="17" fillId="0" borderId="5" xfId="0" applyNumberFormat="1" applyFont="1" applyFill="1" applyBorder="1" applyAlignment="1">
      <alignment horizontal="center" vertical="center" wrapText="1"/>
    </xf>
    <xf numFmtId="2" fontId="17" fillId="0" borderId="6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 indent="1"/>
    </xf>
    <xf numFmtId="0" fontId="15" fillId="0" borderId="6" xfId="0" applyFont="1" applyFill="1" applyBorder="1" applyAlignment="1">
      <alignment horizontal="left" vertical="center" wrapText="1" indent="1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right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distributed" wrapText="1"/>
    </xf>
    <xf numFmtId="0" fontId="15" fillId="2" borderId="7" xfId="0" applyFont="1" applyFill="1" applyBorder="1" applyAlignment="1">
      <alignment horizontal="center" vertical="distributed" wrapText="1"/>
    </xf>
    <xf numFmtId="0" fontId="15" fillId="2" borderId="2" xfId="0" applyFont="1" applyFill="1" applyBorder="1" applyAlignment="1">
      <alignment horizontal="center" vertical="distributed" wrapText="1"/>
    </xf>
    <xf numFmtId="0" fontId="15" fillId="2" borderId="8" xfId="0" applyFont="1" applyFill="1" applyBorder="1" applyAlignment="1">
      <alignment horizontal="center" vertical="distributed" wrapText="1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15" fillId="2" borderId="4" xfId="0" applyFont="1" applyFill="1" applyBorder="1" applyAlignment="1">
      <alignment horizontal="left" vertical="center" wrapText="1" indent="1"/>
    </xf>
    <xf numFmtId="0" fontId="15" fillId="2" borderId="6" xfId="0" applyFont="1" applyFill="1" applyBorder="1" applyAlignment="1">
      <alignment horizontal="left" vertical="center" wrapText="1" indent="1"/>
    </xf>
    <xf numFmtId="0" fontId="15" fillId="2" borderId="9" xfId="0" applyFont="1" applyFill="1" applyBorder="1" applyAlignment="1">
      <alignment horizontal="center" vertical="distributed" wrapText="1"/>
    </xf>
    <xf numFmtId="0" fontId="15" fillId="2" borderId="1" xfId="0" applyFont="1" applyFill="1" applyBorder="1" applyAlignment="1">
      <alignment horizontal="center" vertical="distributed" wrapText="1"/>
    </xf>
    <xf numFmtId="0" fontId="15" fillId="2" borderId="10" xfId="0" applyFont="1" applyFill="1" applyBorder="1" applyAlignment="1">
      <alignment horizontal="center" vertical="distributed" wrapText="1"/>
    </xf>
    <xf numFmtId="180" fontId="17" fillId="0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11" xfId="0" applyFont="1" applyBorder="1" applyAlignment="1">
      <alignment horizontal="center" vertical="distributed" wrapText="1"/>
    </xf>
    <xf numFmtId="0" fontId="15" fillId="0" borderId="7" xfId="0" applyFont="1" applyBorder="1" applyAlignment="1">
      <alignment horizontal="center" vertical="distributed" wrapText="1"/>
    </xf>
    <xf numFmtId="0" fontId="15" fillId="0" borderId="2" xfId="0" applyFont="1" applyBorder="1" applyAlignment="1">
      <alignment horizontal="center" vertical="distributed" wrapText="1"/>
    </xf>
    <xf numFmtId="0" fontId="15" fillId="0" borderId="8" xfId="0" applyFont="1" applyBorder="1" applyAlignment="1">
      <alignment horizontal="center" vertical="distributed" wrapText="1"/>
    </xf>
    <xf numFmtId="180" fontId="17" fillId="0" borderId="7" xfId="0" applyNumberFormat="1" applyFont="1" applyFill="1" applyBorder="1" applyAlignment="1">
      <alignment horizontal="center" vertical="center"/>
    </xf>
    <xf numFmtId="180" fontId="17" fillId="0" borderId="2" xfId="0" applyNumberFormat="1" applyFont="1" applyFill="1" applyBorder="1" applyAlignment="1">
      <alignment horizontal="center" vertical="center"/>
    </xf>
    <xf numFmtId="180" fontId="17" fillId="0" borderId="8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180" fontId="17" fillId="2" borderId="7" xfId="0" applyNumberFormat="1" applyFont="1" applyFill="1" applyBorder="1" applyAlignment="1">
      <alignment horizontal="center" vertical="center" wrapText="1"/>
    </xf>
    <xf numFmtId="180" fontId="17" fillId="2" borderId="2" xfId="0" applyNumberFormat="1" applyFont="1" applyFill="1" applyBorder="1" applyAlignment="1">
      <alignment horizontal="center" vertical="center" wrapText="1"/>
    </xf>
    <xf numFmtId="180" fontId="17" fillId="2" borderId="8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/>
    </xf>
    <xf numFmtId="0" fontId="20" fillId="0" borderId="1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distributed" wrapText="1"/>
    </xf>
    <xf numFmtId="0" fontId="14" fillId="2" borderId="5" xfId="0" applyFont="1" applyFill="1" applyBorder="1" applyAlignment="1">
      <alignment horizontal="center" vertical="distributed" wrapText="1"/>
    </xf>
    <xf numFmtId="0" fontId="5" fillId="0" borderId="13" xfId="0" applyFont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wrapText="1"/>
    </xf>
    <xf numFmtId="0" fontId="15" fillId="0" borderId="6" xfId="0" applyFont="1" applyFill="1" applyBorder="1" applyAlignment="1">
      <alignment horizontal="left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1" fontId="17" fillId="0" borderId="4" xfId="0" applyNumberFormat="1" applyFont="1" applyFill="1" applyBorder="1" applyAlignment="1">
      <alignment horizontal="center" vertical="center" wrapText="1"/>
    </xf>
    <xf numFmtId="1" fontId="17" fillId="0" borderId="5" xfId="0" applyNumberFormat="1" applyFont="1" applyFill="1" applyBorder="1" applyAlignment="1">
      <alignment horizontal="center" vertical="center" wrapText="1"/>
    </xf>
    <xf numFmtId="1" fontId="17" fillId="0" borderId="6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 wrapText="1" indent="1"/>
    </xf>
    <xf numFmtId="0" fontId="15" fillId="0" borderId="3" xfId="0" applyFont="1" applyBorder="1" applyAlignment="1">
      <alignment horizontal="center" vertical="top" wrapText="1"/>
    </xf>
    <xf numFmtId="1" fontId="17" fillId="0" borderId="3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right" wrapText="1"/>
    </xf>
    <xf numFmtId="0" fontId="19" fillId="0" borderId="3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right" wrapText="1"/>
    </xf>
    <xf numFmtId="0" fontId="22" fillId="0" borderId="3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right" wrapText="1"/>
    </xf>
    <xf numFmtId="49" fontId="5" fillId="0" borderId="15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1" fontId="17" fillId="0" borderId="3" xfId="19" applyNumberFormat="1" applyFont="1" applyBorder="1" applyAlignment="1">
      <alignment horizontal="center" vertical="center" wrapText="1"/>
      <protection/>
    </xf>
    <xf numFmtId="0" fontId="15" fillId="0" borderId="4" xfId="0" applyFont="1" applyFill="1" applyBorder="1" applyAlignment="1">
      <alignment horizontal="left" vertical="distributed" wrapText="1"/>
    </xf>
    <xf numFmtId="0" fontId="15" fillId="0" borderId="6" xfId="0" applyFont="1" applyFill="1" applyBorder="1" applyAlignment="1">
      <alignment horizontal="left" vertical="distributed" wrapText="1"/>
    </xf>
    <xf numFmtId="0" fontId="15" fillId="0" borderId="3" xfId="0" applyFont="1" applyFill="1" applyBorder="1" applyAlignment="1">
      <alignment horizontal="center" vertical="distributed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180" fontId="17" fillId="2" borderId="4" xfId="0" applyNumberFormat="1" applyFont="1" applyFill="1" applyBorder="1" applyAlignment="1">
      <alignment horizontal="center" vertical="center" wrapText="1"/>
    </xf>
    <xf numFmtId="180" fontId="17" fillId="2" borderId="5" xfId="0" applyNumberFormat="1" applyFont="1" applyFill="1" applyBorder="1" applyAlignment="1">
      <alignment horizontal="center" vertical="center" wrapText="1"/>
    </xf>
    <xf numFmtId="180" fontId="17" fillId="2" borderId="6" xfId="0" applyNumberFormat="1" applyFont="1" applyFill="1" applyBorder="1" applyAlignment="1">
      <alignment horizontal="center" vertical="center" wrapText="1"/>
    </xf>
    <xf numFmtId="1" fontId="17" fillId="2" borderId="3" xfId="19" applyNumberFormat="1" applyFont="1" applyFill="1" applyBorder="1" applyAlignment="1">
      <alignment horizontal="center" vertical="center" wrapText="1"/>
      <protection/>
    </xf>
    <xf numFmtId="180" fontId="6" fillId="2" borderId="4" xfId="0" applyNumberFormat="1" applyFont="1" applyFill="1" applyBorder="1" applyAlignment="1">
      <alignment horizontal="center" vertical="center"/>
    </xf>
    <xf numFmtId="180" fontId="6" fillId="2" borderId="5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wrapText="1" indent="1"/>
    </xf>
    <xf numFmtId="0" fontId="18" fillId="0" borderId="6" xfId="0" applyFont="1" applyFill="1" applyBorder="1" applyAlignment="1">
      <alignment horizontal="left" wrapText="1" indent="1"/>
    </xf>
    <xf numFmtId="0" fontId="18" fillId="0" borderId="3" xfId="0" applyFont="1" applyFill="1" applyBorder="1" applyAlignment="1">
      <alignment horizontal="center" vertical="distributed" wrapText="1"/>
    </xf>
    <xf numFmtId="180" fontId="17" fillId="0" borderId="4" xfId="0" applyNumberFormat="1" applyFont="1" applyFill="1" applyBorder="1" applyAlignment="1">
      <alignment horizontal="center" vertical="center" wrapText="1"/>
    </xf>
    <xf numFmtId="180" fontId="17" fillId="0" borderId="5" xfId="0" applyNumberFormat="1" applyFont="1" applyFill="1" applyBorder="1" applyAlignment="1">
      <alignment horizontal="center" vertical="center" wrapText="1"/>
    </xf>
    <xf numFmtId="180" fontId="17" fillId="0" borderId="6" xfId="0" applyNumberFormat="1" applyFont="1" applyFill="1" applyBorder="1" applyAlignment="1">
      <alignment horizontal="center" vertical="center" wrapText="1"/>
    </xf>
    <xf numFmtId="180" fontId="17" fillId="0" borderId="3" xfId="0" applyNumberFormat="1" applyFont="1" applyFill="1" applyBorder="1" applyAlignment="1">
      <alignment horizontal="center" vertical="center" wrapText="1"/>
    </xf>
    <xf numFmtId="180" fontId="6" fillId="0" borderId="4" xfId="0" applyNumberFormat="1" applyFont="1" applyBorder="1" applyAlignment="1">
      <alignment horizontal="center" vertical="center"/>
    </xf>
    <xf numFmtId="180" fontId="6" fillId="0" borderId="5" xfId="0" applyNumberFormat="1" applyFont="1" applyBorder="1" applyAlignment="1">
      <alignment horizontal="center" vertical="center"/>
    </xf>
    <xf numFmtId="180" fontId="6" fillId="0" borderId="6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distributed" wrapText="1"/>
    </xf>
    <xf numFmtId="0" fontId="15" fillId="0" borderId="6" xfId="0" applyFont="1" applyBorder="1" applyAlignment="1">
      <alignment horizontal="left" vertical="distributed" wrapText="1"/>
    </xf>
    <xf numFmtId="1" fontId="17" fillId="0" borderId="3" xfId="19" applyNumberFormat="1" applyFont="1" applyFill="1" applyBorder="1" applyAlignment="1">
      <alignment horizontal="center" vertical="center" wrapText="1"/>
      <protection/>
    </xf>
    <xf numFmtId="0" fontId="15" fillId="2" borderId="4" xfId="0" applyFont="1" applyFill="1" applyBorder="1" applyAlignment="1">
      <alignment horizontal="left" wrapText="1"/>
    </xf>
    <xf numFmtId="0" fontId="15" fillId="2" borderId="6" xfId="0" applyFont="1" applyFill="1" applyBorder="1" applyAlignment="1">
      <alignment horizontal="left" wrapText="1"/>
    </xf>
    <xf numFmtId="0" fontId="15" fillId="2" borderId="4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 vertical="top" wrapText="1"/>
    </xf>
    <xf numFmtId="180" fontId="17" fillId="2" borderId="3" xfId="19" applyNumberFormat="1" applyFont="1" applyFill="1" applyBorder="1" applyAlignment="1">
      <alignment horizontal="center" vertical="center" wrapText="1"/>
      <protection/>
    </xf>
    <xf numFmtId="180" fontId="17" fillId="2" borderId="3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right" wrapText="1"/>
    </xf>
    <xf numFmtId="0" fontId="18" fillId="2" borderId="7" xfId="0" applyFont="1" applyFill="1" applyBorder="1" applyAlignment="1">
      <alignment horizontal="left" vertical="distributed" wrapText="1" indent="1"/>
    </xf>
    <xf numFmtId="0" fontId="18" fillId="2" borderId="8" xfId="0" applyFont="1" applyFill="1" applyBorder="1" applyAlignment="1">
      <alignment horizontal="left" vertical="distributed" wrapText="1" indent="1"/>
    </xf>
    <xf numFmtId="0" fontId="15" fillId="2" borderId="11" xfId="0" applyFont="1" applyFill="1" applyBorder="1" applyAlignment="1">
      <alignment horizontal="center" vertical="distributed" wrapText="1"/>
    </xf>
    <xf numFmtId="0" fontId="15" fillId="2" borderId="7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8" xfId="0" applyFont="1" applyFill="1" applyBorder="1" applyAlignment="1">
      <alignment horizontal="center" vertical="top" wrapText="1"/>
    </xf>
    <xf numFmtId="180" fontId="17" fillId="2" borderId="11" xfId="19" applyNumberFormat="1" applyFont="1" applyFill="1" applyBorder="1" applyAlignment="1">
      <alignment horizontal="center" vertical="center" wrapText="1"/>
      <protection/>
    </xf>
    <xf numFmtId="0" fontId="17" fillId="2" borderId="11" xfId="0" applyFont="1" applyFill="1" applyBorder="1" applyAlignment="1">
      <alignment horizontal="center" vertical="center" wrapText="1"/>
    </xf>
    <xf numFmtId="180" fontId="17" fillId="2" borderId="11" xfId="0" applyNumberFormat="1" applyFont="1" applyFill="1" applyBorder="1" applyAlignment="1">
      <alignment horizontal="center" vertical="center" wrapText="1"/>
    </xf>
    <xf numFmtId="180" fontId="6" fillId="2" borderId="7" xfId="0" applyNumberFormat="1" applyFont="1" applyFill="1" applyBorder="1" applyAlignment="1">
      <alignment horizontal="center" vertical="center"/>
    </xf>
    <xf numFmtId="180" fontId="6" fillId="2" borderId="2" xfId="0" applyNumberFormat="1" applyFont="1" applyFill="1" applyBorder="1" applyAlignment="1">
      <alignment horizontal="center"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19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left" wrapText="1"/>
    </xf>
    <xf numFmtId="0" fontId="15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1" fontId="17" fillId="2" borderId="3" xfId="0" applyNumberFormat="1" applyFont="1" applyFill="1" applyBorder="1" applyAlignment="1">
      <alignment horizontal="center" vertical="center" wrapText="1"/>
    </xf>
    <xf numFmtId="180" fontId="6" fillId="2" borderId="3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wrapText="1"/>
    </xf>
    <xf numFmtId="0" fontId="25" fillId="3" borderId="4" xfId="0" applyFont="1" applyFill="1" applyBorder="1" applyAlignment="1">
      <alignment horizontal="left" vertical="center" wrapText="1"/>
    </xf>
    <xf numFmtId="0" fontId="25" fillId="3" borderId="5" xfId="0" applyFont="1" applyFill="1" applyBorder="1" applyAlignment="1">
      <alignment horizontal="left" vertical="center" wrapText="1"/>
    </xf>
    <xf numFmtId="0" fontId="25" fillId="3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/>
    </xf>
    <xf numFmtId="0" fontId="6" fillId="2" borderId="4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3" xfId="0" applyFont="1" applyFill="1" applyBorder="1" applyAlignment="1">
      <alignment/>
    </xf>
    <xf numFmtId="0" fontId="16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wrapText="1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15" fillId="2" borderId="4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wrapText="1"/>
    </xf>
    <xf numFmtId="2" fontId="6" fillId="2" borderId="3" xfId="0" applyNumberFormat="1" applyFont="1" applyFill="1" applyBorder="1" applyAlignment="1">
      <alignment/>
    </xf>
    <xf numFmtId="2" fontId="6" fillId="2" borderId="3" xfId="0" applyNumberFormat="1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12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12" fillId="2" borderId="0" xfId="0" applyFont="1" applyFill="1" applyAlignment="1">
      <alignment horizontal="left" vertical="center" wrapText="1"/>
    </xf>
    <xf numFmtId="0" fontId="27" fillId="2" borderId="0" xfId="0" applyFont="1" applyFill="1" applyAlignment="1">
      <alignment horizontal="left" vertical="center" wrapText="1"/>
    </xf>
    <xf numFmtId="0" fontId="28" fillId="2" borderId="0" xfId="0" applyFont="1" applyFill="1" applyAlignment="1">
      <alignment horizontal="left" vertical="center" wrapText="1"/>
    </xf>
    <xf numFmtId="0" fontId="27" fillId="2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0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</cellXfs>
  <cellStyles count="10">
    <cellStyle name="Normal" xfId="0"/>
    <cellStyle name="Hyperlink" xfId="15"/>
    <cellStyle name="Currency" xfId="16"/>
    <cellStyle name="Currency [0]" xfId="17"/>
    <cellStyle name="Обычный_Dod5kochtor" xfId="18"/>
    <cellStyle name="Обычный_План Додаток 2 Охорона здоровя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9"/>
  <sheetViews>
    <sheetView tabSelected="1" view="pageBreakPreview" zoomScaleSheetLayoutView="100" workbookViewId="0" topLeftCell="A1">
      <selection activeCell="C88" sqref="C88:T88"/>
    </sheetView>
  </sheetViews>
  <sheetFormatPr defaultColWidth="9.00390625" defaultRowHeight="12.75"/>
  <cols>
    <col min="1" max="1" width="3.875" style="1" customWidth="1"/>
    <col min="2" max="2" width="8.25390625" style="1" customWidth="1"/>
    <col min="3" max="3" width="7.25390625" style="2" customWidth="1"/>
    <col min="4" max="4" width="20.875" style="2" customWidth="1"/>
    <col min="5" max="5" width="9.125" style="3" customWidth="1"/>
    <col min="6" max="6" width="7.875" style="3" customWidth="1"/>
    <col min="7" max="7" width="8.125" style="3" customWidth="1"/>
    <col min="8" max="9" width="12.00390625" style="3" customWidth="1"/>
    <col min="10" max="10" width="9.25390625" style="3" customWidth="1"/>
    <col min="11" max="11" width="8.125" style="3" customWidth="1"/>
    <col min="12" max="12" width="8.25390625" style="3" hidden="1" customWidth="1"/>
    <col min="13" max="13" width="9.125" style="3" hidden="1" customWidth="1"/>
    <col min="14" max="14" width="8.375" style="3" hidden="1" customWidth="1"/>
    <col min="15" max="15" width="8.125" style="3" customWidth="1"/>
    <col min="16" max="16" width="10.875" style="3" customWidth="1"/>
    <col min="17" max="17" width="9.625" style="3" customWidth="1"/>
    <col min="18" max="18" width="8.00390625" style="3" customWidth="1"/>
    <col min="19" max="19" width="8.625" style="3" customWidth="1"/>
    <col min="20" max="20" width="7.75390625" style="3" customWidth="1"/>
    <col min="21" max="16384" width="9.125" style="3" customWidth="1"/>
  </cols>
  <sheetData>
    <row r="1" spans="17:23" ht="36.75" customHeight="1">
      <c r="Q1" s="4" t="s">
        <v>0</v>
      </c>
      <c r="R1" s="4"/>
      <c r="S1" s="4"/>
      <c r="T1" s="4"/>
      <c r="U1" s="4"/>
      <c r="V1" s="4"/>
      <c r="W1" s="4"/>
    </row>
    <row r="2" spans="17:23" ht="8.25" customHeight="1">
      <c r="Q2" s="4"/>
      <c r="R2" s="4"/>
      <c r="S2" s="4"/>
      <c r="T2" s="4"/>
      <c r="U2" s="4"/>
      <c r="V2" s="4"/>
      <c r="W2" s="4"/>
    </row>
    <row r="3" spans="17:23" ht="12" customHeight="1">
      <c r="Q3" s="4"/>
      <c r="R3" s="4"/>
      <c r="S3" s="4"/>
      <c r="T3" s="4"/>
      <c r="U3" s="4"/>
      <c r="V3" s="4"/>
      <c r="W3" s="4"/>
    </row>
    <row r="4" spans="17:23" ht="12.75" customHeight="1">
      <c r="Q4" s="5" t="s">
        <v>1</v>
      </c>
      <c r="R4" s="5"/>
      <c r="S4" s="5"/>
      <c r="T4" s="5"/>
      <c r="U4" s="5"/>
      <c r="V4" s="5"/>
      <c r="W4" s="5"/>
    </row>
    <row r="5" spans="17:23" ht="12.75" customHeight="1">
      <c r="Q5" s="6"/>
      <c r="R5" s="6"/>
      <c r="S5" s="6"/>
      <c r="T5" s="6"/>
      <c r="U5" s="6"/>
      <c r="V5" s="6"/>
      <c r="W5" s="6"/>
    </row>
    <row r="6" spans="17:23" ht="12.75" customHeight="1">
      <c r="Q6" s="6"/>
      <c r="R6" s="6"/>
      <c r="S6" s="6"/>
      <c r="T6" s="6"/>
      <c r="U6" s="6"/>
      <c r="V6" s="6"/>
      <c r="W6" s="6"/>
    </row>
    <row r="7" spans="17:21" ht="39.75" customHeight="1">
      <c r="Q7" s="7"/>
      <c r="R7" s="8"/>
      <c r="S7" s="8"/>
      <c r="T7" s="8"/>
      <c r="U7" s="8"/>
    </row>
    <row r="8" spans="1:29" ht="23.25" customHeight="1">
      <c r="A8" s="9"/>
      <c r="B8" s="9"/>
      <c r="C8" s="10"/>
      <c r="D8" s="10"/>
      <c r="E8" s="11" t="s">
        <v>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U8" s="12"/>
      <c r="V8" s="12"/>
      <c r="W8" s="12"/>
      <c r="X8" s="12"/>
      <c r="Y8" s="12"/>
      <c r="Z8" s="12"/>
      <c r="AA8" s="12"/>
      <c r="AB8" s="12"/>
      <c r="AC8" s="12"/>
    </row>
    <row r="9" spans="1:29" ht="15" customHeight="1">
      <c r="A9" s="9"/>
      <c r="B9" s="9"/>
      <c r="C9" s="10"/>
      <c r="D9" s="13" t="s">
        <v>3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U9" s="12"/>
      <c r="V9" s="12"/>
      <c r="W9" s="12"/>
      <c r="X9" s="12"/>
      <c r="Y9" s="12"/>
      <c r="Z9" s="12"/>
      <c r="AA9" s="12"/>
      <c r="AB9" s="12"/>
      <c r="AC9" s="12"/>
    </row>
    <row r="10" spans="1:29" ht="12.75">
      <c r="A10" s="9"/>
      <c r="B10" s="9"/>
      <c r="C10" s="10"/>
      <c r="D10" s="10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s="21" customFormat="1" ht="15.75">
      <c r="A11" s="14" t="s">
        <v>4</v>
      </c>
      <c r="B11" s="14"/>
      <c r="C11" s="15" t="s">
        <v>5</v>
      </c>
      <c r="D11" s="15"/>
      <c r="E11" s="16"/>
      <c r="F11" s="17" t="s">
        <v>6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9"/>
      <c r="V11" s="20"/>
      <c r="W11" s="20"/>
      <c r="X11" s="20"/>
      <c r="Y11" s="20"/>
      <c r="Z11" s="20"/>
      <c r="AA11" s="20"/>
      <c r="AB11" s="20"/>
      <c r="AC11" s="20"/>
    </row>
    <row r="12" spans="1:29" ht="12.75">
      <c r="A12" s="9"/>
      <c r="B12" s="9"/>
      <c r="C12" s="22" t="s">
        <v>7</v>
      </c>
      <c r="D12" s="22"/>
      <c r="E12" s="12"/>
      <c r="F12" s="23" t="s">
        <v>8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4"/>
      <c r="S12" s="24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1:29" ht="9.75" customHeight="1">
      <c r="A13" s="9"/>
      <c r="B13" s="9"/>
      <c r="C13" s="10"/>
      <c r="D13" s="10"/>
      <c r="E13" s="12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29" s="21" customFormat="1" ht="16.5" customHeight="1">
      <c r="A14" s="14" t="s">
        <v>9</v>
      </c>
      <c r="B14" s="14"/>
      <c r="C14" s="15" t="s">
        <v>10</v>
      </c>
      <c r="D14" s="15"/>
      <c r="E14" s="16"/>
      <c r="F14" s="26" t="s">
        <v>6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0"/>
      <c r="W14" s="20"/>
      <c r="X14" s="20"/>
      <c r="Y14" s="20"/>
      <c r="Z14" s="20"/>
      <c r="AA14" s="20"/>
      <c r="AB14" s="20"/>
      <c r="AC14" s="20"/>
    </row>
    <row r="15" spans="1:29" ht="12.75">
      <c r="A15" s="9"/>
      <c r="B15" s="9"/>
      <c r="C15" s="22" t="s">
        <v>7</v>
      </c>
      <c r="D15" s="22"/>
      <c r="E15" s="12"/>
      <c r="F15" s="23" t="s">
        <v>11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  <c r="S15" s="24"/>
      <c r="T15" s="25"/>
      <c r="U15" s="25"/>
      <c r="V15" s="25"/>
      <c r="W15" s="25"/>
      <c r="X15" s="25"/>
      <c r="Y15" s="25"/>
      <c r="Z15" s="25"/>
      <c r="AA15" s="25"/>
      <c r="AB15" s="25"/>
      <c r="AC15" s="25"/>
    </row>
    <row r="16" spans="1:29" ht="9.75" customHeight="1">
      <c r="A16" s="9"/>
      <c r="B16" s="9"/>
      <c r="C16" s="10"/>
      <c r="D16" s="10"/>
      <c r="E16" s="12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</row>
    <row r="17" spans="1:29" s="21" customFormat="1" ht="16.5" customHeight="1">
      <c r="A17" s="14" t="s">
        <v>12</v>
      </c>
      <c r="B17" s="14"/>
      <c r="C17" s="15" t="s">
        <v>13</v>
      </c>
      <c r="D17" s="15"/>
      <c r="E17" s="27" t="s">
        <v>14</v>
      </c>
      <c r="F17" s="28" t="s">
        <v>15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0"/>
      <c r="W17" s="20"/>
      <c r="X17" s="20"/>
      <c r="Y17" s="20"/>
      <c r="Z17" s="29"/>
      <c r="AA17" s="20"/>
      <c r="AB17" s="20"/>
      <c r="AC17" s="20"/>
    </row>
    <row r="18" spans="1:29" ht="15.75">
      <c r="A18" s="9"/>
      <c r="B18" s="9"/>
      <c r="C18" s="23" t="s">
        <v>7</v>
      </c>
      <c r="D18" s="23"/>
      <c r="E18" s="30" t="s">
        <v>113</v>
      </c>
      <c r="F18" s="22" t="s">
        <v>16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</row>
    <row r="19" spans="1:29" ht="36" customHeight="1">
      <c r="A19" s="9"/>
      <c r="B19" s="9"/>
      <c r="C19" s="10"/>
      <c r="D19" s="10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s="21" customFormat="1" ht="15.75" customHeight="1">
      <c r="A20" s="14" t="s">
        <v>17</v>
      </c>
      <c r="B20" s="31" t="s">
        <v>18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2"/>
      <c r="W20" s="32"/>
      <c r="X20" s="32"/>
      <c r="Y20" s="32"/>
      <c r="Z20" s="32"/>
      <c r="AA20" s="32"/>
      <c r="AB20" s="32"/>
      <c r="AC20" s="32"/>
    </row>
    <row r="21" spans="1:21" s="21" customFormat="1" ht="10.5" customHeight="1">
      <c r="A21" s="33"/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5"/>
      <c r="U21" s="36" t="s">
        <v>19</v>
      </c>
    </row>
    <row r="22" spans="1:22" ht="25.5" customHeight="1">
      <c r="A22" s="37" t="s">
        <v>20</v>
      </c>
      <c r="B22" s="37"/>
      <c r="C22" s="37"/>
      <c r="D22" s="37"/>
      <c r="E22" s="37"/>
      <c r="F22" s="37"/>
      <c r="G22" s="38" t="s">
        <v>21</v>
      </c>
      <c r="H22" s="39"/>
      <c r="I22" s="39"/>
      <c r="J22" s="39"/>
      <c r="K22" s="39"/>
      <c r="L22" s="39"/>
      <c r="M22" s="39"/>
      <c r="N22" s="39"/>
      <c r="O22" s="40"/>
      <c r="P22" s="37" t="s">
        <v>22</v>
      </c>
      <c r="Q22" s="37"/>
      <c r="R22" s="37"/>
      <c r="S22" s="37"/>
      <c r="T22" s="37"/>
      <c r="U22" s="37"/>
      <c r="V22" s="41"/>
    </row>
    <row r="23" spans="1:21" s="21" customFormat="1" ht="14.25" customHeight="1">
      <c r="A23" s="42" t="s">
        <v>23</v>
      </c>
      <c r="B23" s="42"/>
      <c r="C23" s="42"/>
      <c r="D23" s="43" t="s">
        <v>24</v>
      </c>
      <c r="E23" s="42" t="s">
        <v>25</v>
      </c>
      <c r="F23" s="42"/>
      <c r="G23" s="42" t="s">
        <v>23</v>
      </c>
      <c r="H23" s="42"/>
      <c r="I23" s="42" t="s">
        <v>24</v>
      </c>
      <c r="J23" s="42"/>
      <c r="K23" s="42" t="s">
        <v>25</v>
      </c>
      <c r="L23" s="42"/>
      <c r="M23" s="42"/>
      <c r="N23" s="42"/>
      <c r="O23" s="42"/>
      <c r="P23" s="42" t="s">
        <v>23</v>
      </c>
      <c r="Q23" s="42"/>
      <c r="R23" s="42" t="s">
        <v>24</v>
      </c>
      <c r="S23" s="42"/>
      <c r="T23" s="42" t="s">
        <v>25</v>
      </c>
      <c r="U23" s="42"/>
    </row>
    <row r="24" spans="1:21" s="21" customFormat="1" ht="9" customHeight="1">
      <c r="A24" s="44">
        <v>1</v>
      </c>
      <c r="B24" s="45"/>
      <c r="C24" s="46"/>
      <c r="D24" s="43">
        <v>2</v>
      </c>
      <c r="E24" s="44">
        <v>3</v>
      </c>
      <c r="F24" s="46"/>
      <c r="G24" s="44">
        <v>4</v>
      </c>
      <c r="H24" s="46"/>
      <c r="I24" s="44">
        <v>5</v>
      </c>
      <c r="J24" s="46"/>
      <c r="K24" s="44">
        <v>6</v>
      </c>
      <c r="L24" s="45"/>
      <c r="M24" s="45"/>
      <c r="N24" s="45"/>
      <c r="O24" s="46"/>
      <c r="P24" s="44">
        <v>7</v>
      </c>
      <c r="Q24" s="46"/>
      <c r="R24" s="44">
        <v>8</v>
      </c>
      <c r="S24" s="46"/>
      <c r="T24" s="44">
        <v>9</v>
      </c>
      <c r="U24" s="46"/>
    </row>
    <row r="25" spans="1:21" ht="23.25" customHeight="1">
      <c r="A25" s="47">
        <v>12241.6</v>
      </c>
      <c r="B25" s="47"/>
      <c r="C25" s="47"/>
      <c r="D25" s="48">
        <v>2014.1</v>
      </c>
      <c r="E25" s="47">
        <f>A25+D25</f>
        <v>14255.7</v>
      </c>
      <c r="F25" s="47"/>
      <c r="G25" s="47">
        <v>12206.4</v>
      </c>
      <c r="H25" s="47"/>
      <c r="I25" s="47">
        <v>1997.7</v>
      </c>
      <c r="J25" s="47"/>
      <c r="K25" s="47">
        <f>G25+I25</f>
        <v>14204.1</v>
      </c>
      <c r="L25" s="47"/>
      <c r="M25" s="47"/>
      <c r="N25" s="47"/>
      <c r="O25" s="47"/>
      <c r="P25" s="47">
        <f>G25-A25</f>
        <v>-35.20000000000073</v>
      </c>
      <c r="Q25" s="47"/>
      <c r="R25" s="47">
        <f>I25-D25</f>
        <v>-16.399999999999864</v>
      </c>
      <c r="S25" s="47"/>
      <c r="T25" s="47">
        <f>K25-E25</f>
        <v>-51.600000000000364</v>
      </c>
      <c r="U25" s="47"/>
    </row>
    <row r="26" spans="1:21" s="21" customFormat="1" ht="9" customHeight="1">
      <c r="A26" s="49"/>
      <c r="B26" s="49"/>
      <c r="C26" s="50"/>
      <c r="D26" s="50"/>
      <c r="E26" s="50"/>
      <c r="F26" s="50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  <row r="27" spans="1:10" s="55" customFormat="1" ht="15.75">
      <c r="A27" s="33" t="s">
        <v>26</v>
      </c>
      <c r="B27" s="33"/>
      <c r="C27" s="52" t="s">
        <v>27</v>
      </c>
      <c r="D27" s="53"/>
      <c r="E27" s="54"/>
      <c r="F27" s="54"/>
      <c r="G27" s="54"/>
      <c r="H27" s="54"/>
      <c r="I27" s="54"/>
      <c r="J27" s="54"/>
    </row>
    <row r="28" ht="9.75" customHeight="1">
      <c r="T28" s="36" t="s">
        <v>19</v>
      </c>
    </row>
    <row r="29" spans="1:20" ht="39" customHeight="1">
      <c r="A29" s="56" t="s">
        <v>28</v>
      </c>
      <c r="B29" s="57" t="s">
        <v>29</v>
      </c>
      <c r="C29" s="58"/>
      <c r="D29" s="59" t="s">
        <v>30</v>
      </c>
      <c r="E29" s="60" t="s">
        <v>114</v>
      </c>
      <c r="F29" s="60"/>
      <c r="G29" s="60"/>
      <c r="H29" s="58"/>
      <c r="I29" s="61" t="s">
        <v>31</v>
      </c>
      <c r="J29" s="62"/>
      <c r="K29" s="63"/>
      <c r="L29" s="61" t="s">
        <v>32</v>
      </c>
      <c r="M29" s="62"/>
      <c r="N29" s="63"/>
      <c r="O29" s="61" t="s">
        <v>33</v>
      </c>
      <c r="P29" s="62"/>
      <c r="Q29" s="63"/>
      <c r="R29" s="64" t="s">
        <v>22</v>
      </c>
      <c r="S29" s="64"/>
      <c r="T29" s="64"/>
    </row>
    <row r="30" spans="1:20" ht="23.25" customHeight="1">
      <c r="A30" s="65"/>
      <c r="B30" s="66"/>
      <c r="C30" s="67"/>
      <c r="D30" s="59"/>
      <c r="E30" s="68"/>
      <c r="F30" s="68"/>
      <c r="G30" s="68"/>
      <c r="H30" s="67"/>
      <c r="I30" s="69" t="s">
        <v>34</v>
      </c>
      <c r="J30" s="69" t="s">
        <v>35</v>
      </c>
      <c r="K30" s="69" t="s">
        <v>25</v>
      </c>
      <c r="L30" s="69" t="s">
        <v>23</v>
      </c>
      <c r="M30" s="69" t="s">
        <v>24</v>
      </c>
      <c r="N30" s="69" t="s">
        <v>25</v>
      </c>
      <c r="O30" s="69" t="s">
        <v>23</v>
      </c>
      <c r="P30" s="69" t="s">
        <v>24</v>
      </c>
      <c r="Q30" s="69" t="s">
        <v>25</v>
      </c>
      <c r="R30" s="69" t="s">
        <v>36</v>
      </c>
      <c r="S30" s="69" t="s">
        <v>24</v>
      </c>
      <c r="T30" s="69" t="s">
        <v>25</v>
      </c>
    </row>
    <row r="31" spans="1:20" ht="14.25" customHeight="1">
      <c r="A31" s="70">
        <v>1</v>
      </c>
      <c r="B31" s="71">
        <v>2</v>
      </c>
      <c r="C31" s="72"/>
      <c r="D31" s="70">
        <v>3</v>
      </c>
      <c r="E31" s="59">
        <v>4</v>
      </c>
      <c r="F31" s="59"/>
      <c r="G31" s="59"/>
      <c r="H31" s="59"/>
      <c r="I31" s="70">
        <v>5</v>
      </c>
      <c r="J31" s="70">
        <v>6</v>
      </c>
      <c r="K31" s="70">
        <v>7</v>
      </c>
      <c r="L31" s="69"/>
      <c r="M31" s="69"/>
      <c r="N31" s="69"/>
      <c r="O31" s="70">
        <v>8</v>
      </c>
      <c r="P31" s="70">
        <v>9</v>
      </c>
      <c r="Q31" s="70">
        <v>10</v>
      </c>
      <c r="R31" s="70">
        <v>11</v>
      </c>
      <c r="S31" s="70">
        <v>12</v>
      </c>
      <c r="T31" s="70">
        <v>13</v>
      </c>
    </row>
    <row r="32" spans="1:20" s="21" customFormat="1" ht="53.25" customHeight="1">
      <c r="A32" s="70">
        <v>1</v>
      </c>
      <c r="B32" s="73" t="s">
        <v>13</v>
      </c>
      <c r="C32" s="74"/>
      <c r="D32" s="75" t="s">
        <v>14</v>
      </c>
      <c r="E32" s="76" t="s">
        <v>115</v>
      </c>
      <c r="F32" s="77"/>
      <c r="G32" s="77"/>
      <c r="H32" s="78"/>
      <c r="I32" s="48">
        <f>A25</f>
        <v>12241.6</v>
      </c>
      <c r="J32" s="48">
        <f>D25</f>
        <v>2014.1</v>
      </c>
      <c r="K32" s="48">
        <f>I32+J32</f>
        <v>14255.7</v>
      </c>
      <c r="L32" s="48">
        <f>E25</f>
        <v>14255.7</v>
      </c>
      <c r="M32" s="48">
        <f>F25</f>
        <v>0</v>
      </c>
      <c r="N32" s="48">
        <f>G25</f>
        <v>12206.4</v>
      </c>
      <c r="O32" s="48">
        <f>G25</f>
        <v>12206.4</v>
      </c>
      <c r="P32" s="48">
        <f>I25</f>
        <v>1997.7</v>
      </c>
      <c r="Q32" s="48">
        <f>O32+P32</f>
        <v>14204.1</v>
      </c>
      <c r="R32" s="48">
        <f>P25</f>
        <v>-35.20000000000073</v>
      </c>
      <c r="S32" s="48">
        <f>R25</f>
        <v>-16.399999999999864</v>
      </c>
      <c r="T32" s="48">
        <f>R32+S32</f>
        <v>-51.60000000000059</v>
      </c>
    </row>
    <row r="33" spans="1:21" s="21" customFormat="1" ht="16.5" customHeight="1">
      <c r="A33" s="79"/>
      <c r="B33" s="79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1"/>
      <c r="N33" s="81"/>
      <c r="O33" s="81"/>
      <c r="P33" s="81"/>
      <c r="Q33" s="81"/>
      <c r="R33" s="81"/>
      <c r="S33" s="81"/>
      <c r="T33" s="81"/>
      <c r="U33" s="81"/>
    </row>
    <row r="34" ht="9.75" customHeight="1"/>
    <row r="35" spans="1:20" s="55" customFormat="1" ht="14.25" customHeight="1">
      <c r="A35" s="33" t="s">
        <v>37</v>
      </c>
      <c r="B35" s="82" t="s">
        <v>38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</row>
    <row r="36" spans="19:20" ht="12" customHeight="1">
      <c r="S36" s="36"/>
      <c r="T36" s="36" t="s">
        <v>19</v>
      </c>
    </row>
    <row r="37" spans="1:20" ht="37.5" customHeight="1">
      <c r="A37" s="57" t="s">
        <v>39</v>
      </c>
      <c r="B37" s="60"/>
      <c r="C37" s="60"/>
      <c r="D37" s="60"/>
      <c r="E37" s="60"/>
      <c r="F37" s="60"/>
      <c r="G37" s="60"/>
      <c r="H37" s="58"/>
      <c r="I37" s="61" t="s">
        <v>31</v>
      </c>
      <c r="J37" s="62"/>
      <c r="K37" s="63"/>
      <c r="L37" s="61" t="s">
        <v>32</v>
      </c>
      <c r="M37" s="62"/>
      <c r="N37" s="63"/>
      <c r="O37" s="71" t="s">
        <v>33</v>
      </c>
      <c r="P37" s="83"/>
      <c r="Q37" s="72"/>
      <c r="R37" s="84" t="s">
        <v>22</v>
      </c>
      <c r="S37" s="85"/>
      <c r="T37" s="86"/>
    </row>
    <row r="38" spans="1:20" ht="21.75" customHeight="1">
      <c r="A38" s="66"/>
      <c r="B38" s="68"/>
      <c r="C38" s="68"/>
      <c r="D38" s="68"/>
      <c r="E38" s="68"/>
      <c r="F38" s="68"/>
      <c r="G38" s="68"/>
      <c r="H38" s="67"/>
      <c r="I38" s="69" t="s">
        <v>23</v>
      </c>
      <c r="J38" s="69" t="s">
        <v>24</v>
      </c>
      <c r="K38" s="69" t="s">
        <v>25</v>
      </c>
      <c r="L38" s="69" t="s">
        <v>23</v>
      </c>
      <c r="M38" s="69" t="s">
        <v>24</v>
      </c>
      <c r="N38" s="69" t="s">
        <v>25</v>
      </c>
      <c r="O38" s="69" t="s">
        <v>23</v>
      </c>
      <c r="P38" s="69" t="s">
        <v>24</v>
      </c>
      <c r="Q38" s="69" t="s">
        <v>25</v>
      </c>
      <c r="R38" s="69" t="s">
        <v>23</v>
      </c>
      <c r="S38" s="69" t="s">
        <v>24</v>
      </c>
      <c r="T38" s="69" t="s">
        <v>25</v>
      </c>
    </row>
    <row r="39" spans="1:20" ht="11.25" customHeight="1">
      <c r="A39" s="61">
        <v>1</v>
      </c>
      <c r="B39" s="62"/>
      <c r="C39" s="62"/>
      <c r="D39" s="62"/>
      <c r="E39" s="62"/>
      <c r="F39" s="62"/>
      <c r="G39" s="62"/>
      <c r="H39" s="63"/>
      <c r="I39" s="75">
        <v>2</v>
      </c>
      <c r="J39" s="75">
        <v>3</v>
      </c>
      <c r="K39" s="75">
        <v>4</v>
      </c>
      <c r="L39" s="75"/>
      <c r="M39" s="75"/>
      <c r="N39" s="75"/>
      <c r="O39" s="75">
        <v>5</v>
      </c>
      <c r="P39" s="75">
        <v>6</v>
      </c>
      <c r="Q39" s="75">
        <v>7</v>
      </c>
      <c r="R39" s="75">
        <v>8</v>
      </c>
      <c r="S39" s="75">
        <v>9</v>
      </c>
      <c r="T39" s="75">
        <v>10</v>
      </c>
    </row>
    <row r="40" spans="1:20" ht="16.5" customHeight="1">
      <c r="A40" s="87" t="s">
        <v>40</v>
      </c>
      <c r="B40" s="77"/>
      <c r="C40" s="77"/>
      <c r="D40" s="77"/>
      <c r="E40" s="77"/>
      <c r="F40" s="77"/>
      <c r="G40" s="77"/>
      <c r="H40" s="7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1:20" ht="16.5" customHeight="1">
      <c r="A41" s="87" t="s">
        <v>41</v>
      </c>
      <c r="B41" s="77"/>
      <c r="C41" s="77"/>
      <c r="D41" s="77"/>
      <c r="E41" s="77"/>
      <c r="F41" s="77"/>
      <c r="G41" s="77"/>
      <c r="H41" s="7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1:20" ht="16.5" customHeight="1">
      <c r="A42" s="87" t="s">
        <v>42</v>
      </c>
      <c r="B42" s="77"/>
      <c r="C42" s="77"/>
      <c r="D42" s="77"/>
      <c r="E42" s="77"/>
      <c r="F42" s="77"/>
      <c r="G42" s="77"/>
      <c r="H42" s="7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1:20" ht="13.5" customHeight="1">
      <c r="A43" s="87" t="s">
        <v>43</v>
      </c>
      <c r="B43" s="77"/>
      <c r="C43" s="77"/>
      <c r="D43" s="77"/>
      <c r="E43" s="77"/>
      <c r="F43" s="77"/>
      <c r="G43" s="77"/>
      <c r="H43" s="7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1:20" ht="12" customHeight="1">
      <c r="A44" s="87" t="s">
        <v>44</v>
      </c>
      <c r="B44" s="77"/>
      <c r="C44" s="77"/>
      <c r="D44" s="77"/>
      <c r="E44" s="77"/>
      <c r="F44" s="77"/>
      <c r="G44" s="77"/>
      <c r="H44" s="7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6" spans="1:21" s="55" customFormat="1" ht="12.75" customHeight="1">
      <c r="A46" s="33" t="s">
        <v>45</v>
      </c>
      <c r="B46" s="82" t="s">
        <v>46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</row>
    <row r="47" ht="9" customHeight="1"/>
    <row r="48" spans="1:20" ht="38.25" customHeight="1">
      <c r="A48" s="89" t="s">
        <v>28</v>
      </c>
      <c r="B48" s="90" t="s">
        <v>29</v>
      </c>
      <c r="C48" s="71" t="s">
        <v>47</v>
      </c>
      <c r="D48" s="72"/>
      <c r="E48" s="91" t="s">
        <v>48</v>
      </c>
      <c r="F48" s="71" t="s">
        <v>49</v>
      </c>
      <c r="G48" s="83"/>
      <c r="H48" s="72"/>
      <c r="I48" s="61" t="s">
        <v>31</v>
      </c>
      <c r="J48" s="62"/>
      <c r="K48" s="63"/>
      <c r="L48" s="92" t="s">
        <v>50</v>
      </c>
      <c r="M48" s="93"/>
      <c r="N48" s="94"/>
      <c r="O48" s="71" t="s">
        <v>51</v>
      </c>
      <c r="P48" s="83"/>
      <c r="Q48" s="72"/>
      <c r="R48" s="84" t="s">
        <v>22</v>
      </c>
      <c r="S48" s="85"/>
      <c r="T48" s="86"/>
    </row>
    <row r="49" spans="1:20" s="107" customFormat="1" ht="10.5" customHeight="1">
      <c r="A49" s="95">
        <v>1</v>
      </c>
      <c r="B49" s="96">
        <v>2</v>
      </c>
      <c r="C49" s="97">
        <v>3</v>
      </c>
      <c r="D49" s="98"/>
      <c r="E49" s="91">
        <v>4</v>
      </c>
      <c r="F49" s="97">
        <v>5</v>
      </c>
      <c r="G49" s="99"/>
      <c r="H49" s="98"/>
      <c r="I49" s="100">
        <v>6</v>
      </c>
      <c r="J49" s="101"/>
      <c r="K49" s="102"/>
      <c r="L49" s="103"/>
      <c r="M49" s="103"/>
      <c r="N49" s="103"/>
      <c r="O49" s="97">
        <v>7</v>
      </c>
      <c r="P49" s="99"/>
      <c r="Q49" s="98"/>
      <c r="R49" s="104">
        <v>8</v>
      </c>
      <c r="S49" s="105"/>
      <c r="T49" s="106"/>
    </row>
    <row r="50" spans="1:20" ht="39" customHeight="1">
      <c r="A50" s="89"/>
      <c r="B50" s="108" t="s">
        <v>13</v>
      </c>
      <c r="C50" s="109" t="s">
        <v>116</v>
      </c>
      <c r="D50" s="110"/>
      <c r="E50" s="110"/>
      <c r="F50" s="110"/>
      <c r="G50" s="110"/>
      <c r="H50" s="111"/>
      <c r="I50" s="112"/>
      <c r="J50" s="113"/>
      <c r="K50" s="114"/>
      <c r="L50" s="69"/>
      <c r="M50" s="69"/>
      <c r="N50" s="69"/>
      <c r="O50" s="112"/>
      <c r="P50" s="113"/>
      <c r="Q50" s="114"/>
      <c r="R50" s="112"/>
      <c r="S50" s="113"/>
      <c r="T50" s="114"/>
    </row>
    <row r="51" spans="1:20" ht="19.5" customHeight="1">
      <c r="A51" s="115">
        <v>1</v>
      </c>
      <c r="B51" s="116"/>
      <c r="C51" s="117" t="s">
        <v>52</v>
      </c>
      <c r="D51" s="118"/>
      <c r="E51" s="118"/>
      <c r="F51" s="118"/>
      <c r="G51" s="118"/>
      <c r="H51" s="119"/>
      <c r="I51" s="112"/>
      <c r="J51" s="113"/>
      <c r="K51" s="114"/>
      <c r="L51" s="69"/>
      <c r="M51" s="69"/>
      <c r="N51" s="69"/>
      <c r="O51" s="112"/>
      <c r="P51" s="113"/>
      <c r="Q51" s="114"/>
      <c r="R51" s="112"/>
      <c r="S51" s="113"/>
      <c r="T51" s="114"/>
    </row>
    <row r="52" spans="1:20" ht="12" customHeight="1">
      <c r="A52" s="89"/>
      <c r="B52" s="116"/>
      <c r="C52" s="120" t="s">
        <v>53</v>
      </c>
      <c r="D52" s="121"/>
      <c r="E52" s="122" t="s">
        <v>54</v>
      </c>
      <c r="F52" s="123" t="s">
        <v>55</v>
      </c>
      <c r="G52" s="124"/>
      <c r="H52" s="125"/>
      <c r="I52" s="126">
        <v>3</v>
      </c>
      <c r="J52" s="127"/>
      <c r="K52" s="128"/>
      <c r="L52" s="129">
        <v>1</v>
      </c>
      <c r="M52" s="130"/>
      <c r="N52" s="130">
        <f aca="true" t="shared" si="0" ref="N52:N58">L52</f>
        <v>1</v>
      </c>
      <c r="O52" s="126">
        <v>3</v>
      </c>
      <c r="P52" s="127"/>
      <c r="Q52" s="128"/>
      <c r="R52" s="131">
        <f>O52-I52</f>
        <v>0</v>
      </c>
      <c r="S52" s="132"/>
      <c r="T52" s="133"/>
    </row>
    <row r="53" spans="1:20" ht="16.5" customHeight="1">
      <c r="A53" s="89"/>
      <c r="B53" s="116"/>
      <c r="C53" s="134" t="s">
        <v>56</v>
      </c>
      <c r="D53" s="135"/>
      <c r="E53" s="122" t="s">
        <v>54</v>
      </c>
      <c r="F53" s="136"/>
      <c r="G53" s="137"/>
      <c r="H53" s="138"/>
      <c r="I53" s="126">
        <v>300.5</v>
      </c>
      <c r="J53" s="127"/>
      <c r="K53" s="128"/>
      <c r="L53" s="129">
        <v>486</v>
      </c>
      <c r="M53" s="130"/>
      <c r="N53" s="130">
        <f t="shared" si="0"/>
        <v>486</v>
      </c>
      <c r="O53" s="139">
        <v>289.5</v>
      </c>
      <c r="P53" s="140"/>
      <c r="Q53" s="141"/>
      <c r="R53" s="131">
        <f>O53-I53</f>
        <v>-11</v>
      </c>
      <c r="S53" s="132"/>
      <c r="T53" s="133"/>
    </row>
    <row r="54" spans="1:20" ht="12" customHeight="1">
      <c r="A54" s="89"/>
      <c r="B54" s="116"/>
      <c r="C54" s="142" t="s">
        <v>57</v>
      </c>
      <c r="D54" s="143"/>
      <c r="E54" s="122"/>
      <c r="F54" s="136"/>
      <c r="G54" s="137"/>
      <c r="H54" s="138"/>
      <c r="I54" s="126"/>
      <c r="J54" s="127"/>
      <c r="K54" s="128"/>
      <c r="L54" s="129">
        <v>78.25</v>
      </c>
      <c r="M54" s="130"/>
      <c r="N54" s="130">
        <f t="shared" si="0"/>
        <v>78.25</v>
      </c>
      <c r="O54" s="126"/>
      <c r="P54" s="127"/>
      <c r="Q54" s="128"/>
      <c r="R54" s="131"/>
      <c r="S54" s="132"/>
      <c r="T54" s="133"/>
    </row>
    <row r="55" spans="1:20" ht="18" customHeight="1">
      <c r="A55" s="89"/>
      <c r="B55" s="116"/>
      <c r="C55" s="144" t="s">
        <v>58</v>
      </c>
      <c r="D55" s="145"/>
      <c r="E55" s="122" t="s">
        <v>54</v>
      </c>
      <c r="F55" s="136"/>
      <c r="G55" s="137"/>
      <c r="H55" s="138"/>
      <c r="I55" s="146">
        <v>116.25</v>
      </c>
      <c r="J55" s="147"/>
      <c r="K55" s="148"/>
      <c r="L55" s="129">
        <v>19</v>
      </c>
      <c r="M55" s="130"/>
      <c r="N55" s="130">
        <f t="shared" si="0"/>
        <v>19</v>
      </c>
      <c r="O55" s="139">
        <v>112.25</v>
      </c>
      <c r="P55" s="140"/>
      <c r="Q55" s="141"/>
      <c r="R55" s="131">
        <f>O55-I55</f>
        <v>-4</v>
      </c>
      <c r="S55" s="132"/>
      <c r="T55" s="133"/>
    </row>
    <row r="56" spans="1:20" s="164" customFormat="1" ht="13.5" customHeight="1">
      <c r="A56" s="149"/>
      <c r="B56" s="116"/>
      <c r="C56" s="150" t="s">
        <v>59</v>
      </c>
      <c r="D56" s="151"/>
      <c r="E56" s="152" t="s">
        <v>60</v>
      </c>
      <c r="F56" s="153" t="s">
        <v>61</v>
      </c>
      <c r="G56" s="154"/>
      <c r="H56" s="155"/>
      <c r="I56" s="156">
        <v>8647</v>
      </c>
      <c r="J56" s="157"/>
      <c r="K56" s="158"/>
      <c r="L56" s="159">
        <v>25</v>
      </c>
      <c r="M56" s="160"/>
      <c r="N56" s="160">
        <f t="shared" si="0"/>
        <v>25</v>
      </c>
      <c r="O56" s="126">
        <v>8637.9</v>
      </c>
      <c r="P56" s="127"/>
      <c r="Q56" s="128"/>
      <c r="R56" s="161">
        <f>O56-I56</f>
        <v>-9.100000000000364</v>
      </c>
      <c r="S56" s="162"/>
      <c r="T56" s="163"/>
    </row>
    <row r="57" spans="1:20" s="164" customFormat="1" ht="15.75" customHeight="1">
      <c r="A57" s="149"/>
      <c r="B57" s="116"/>
      <c r="C57" s="165" t="s">
        <v>58</v>
      </c>
      <c r="D57" s="166"/>
      <c r="E57" s="152" t="s">
        <v>60</v>
      </c>
      <c r="F57" s="167"/>
      <c r="G57" s="168"/>
      <c r="H57" s="169"/>
      <c r="I57" s="156">
        <v>3210</v>
      </c>
      <c r="J57" s="157"/>
      <c r="K57" s="158"/>
      <c r="L57" s="170">
        <v>12130.3</v>
      </c>
      <c r="M57" s="171"/>
      <c r="N57" s="171">
        <f t="shared" si="0"/>
        <v>12130.3</v>
      </c>
      <c r="O57" s="146">
        <v>3206.6</v>
      </c>
      <c r="P57" s="147"/>
      <c r="Q57" s="148"/>
      <c r="R57" s="172">
        <f>O57-I57</f>
        <v>-3.400000000000091</v>
      </c>
      <c r="S57" s="173"/>
      <c r="T57" s="174"/>
    </row>
    <row r="58" spans="1:20" ht="30.75" customHeight="1">
      <c r="A58" s="89"/>
      <c r="B58" s="116"/>
      <c r="C58" s="175" t="s">
        <v>62</v>
      </c>
      <c r="D58" s="176"/>
      <c r="E58" s="177" t="s">
        <v>60</v>
      </c>
      <c r="F58" s="178" t="s">
        <v>63</v>
      </c>
      <c r="G58" s="179"/>
      <c r="H58" s="180"/>
      <c r="I58" s="181">
        <v>409.3</v>
      </c>
      <c r="J58" s="182"/>
      <c r="K58" s="183"/>
      <c r="L58" s="184">
        <v>2329.9</v>
      </c>
      <c r="M58" s="185"/>
      <c r="N58" s="185">
        <f t="shared" si="0"/>
        <v>2329.9</v>
      </c>
      <c r="O58" s="186">
        <v>409.3</v>
      </c>
      <c r="P58" s="187"/>
      <c r="Q58" s="188"/>
      <c r="R58" s="189">
        <f>O58-I58</f>
        <v>0</v>
      </c>
      <c r="S58" s="190"/>
      <c r="T58" s="191"/>
    </row>
    <row r="59" spans="1:22" ht="12.75" customHeight="1">
      <c r="A59" s="192"/>
      <c r="B59" s="116"/>
      <c r="C59" s="193" t="s">
        <v>64</v>
      </c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5"/>
      <c r="U59" s="196"/>
      <c r="V59" s="197"/>
    </row>
    <row r="60" spans="1:22" s="164" customFormat="1" ht="6.75" customHeight="1">
      <c r="A60" s="198"/>
      <c r="B60" s="116"/>
      <c r="C60" s="199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1"/>
      <c r="U60" s="202"/>
      <c r="V60" s="203"/>
    </row>
    <row r="61" spans="1:29" s="164" customFormat="1" ht="23.25" customHeight="1">
      <c r="A61" s="198"/>
      <c r="B61" s="116"/>
      <c r="C61" s="204" t="s">
        <v>117</v>
      </c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6"/>
      <c r="U61" s="207"/>
      <c r="V61" s="208"/>
      <c r="W61" s="209"/>
      <c r="X61" s="209"/>
      <c r="Y61" s="209"/>
      <c r="Z61" s="209"/>
      <c r="AA61" s="209"/>
      <c r="AB61" s="209"/>
      <c r="AC61" s="209"/>
    </row>
    <row r="62" spans="1:29" s="164" customFormat="1" ht="16.5" customHeight="1" hidden="1">
      <c r="A62" s="210"/>
      <c r="B62" s="116"/>
      <c r="C62" s="211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3"/>
      <c r="U62" s="207"/>
      <c r="V62" s="208"/>
      <c r="W62" s="208"/>
      <c r="X62" s="208"/>
      <c r="Y62" s="208"/>
      <c r="Z62" s="208"/>
      <c r="AA62" s="208"/>
      <c r="AB62" s="208"/>
      <c r="AC62" s="208"/>
    </row>
    <row r="63" spans="1:22" ht="13.5" customHeight="1">
      <c r="A63" s="115">
        <v>2</v>
      </c>
      <c r="B63" s="116"/>
      <c r="C63" s="214" t="s">
        <v>65</v>
      </c>
      <c r="D63" s="215"/>
      <c r="E63" s="215"/>
      <c r="F63" s="215"/>
      <c r="G63" s="215"/>
      <c r="H63" s="215"/>
      <c r="I63" s="216"/>
      <c r="J63" s="216"/>
      <c r="K63" s="216"/>
      <c r="L63" s="130"/>
      <c r="M63" s="130"/>
      <c r="N63" s="130"/>
      <c r="O63" s="217"/>
      <c r="P63" s="217"/>
      <c r="Q63" s="217"/>
      <c r="R63" s="218"/>
      <c r="S63" s="218"/>
      <c r="T63" s="218"/>
      <c r="U63" s="197"/>
      <c r="V63" s="197"/>
    </row>
    <row r="64" spans="1:22" ht="18.75" customHeight="1">
      <c r="A64" s="89"/>
      <c r="B64" s="116"/>
      <c r="C64" s="120" t="s">
        <v>66</v>
      </c>
      <c r="D64" s="121"/>
      <c r="E64" s="219" t="s">
        <v>54</v>
      </c>
      <c r="F64" s="220" t="s">
        <v>67</v>
      </c>
      <c r="G64" s="221"/>
      <c r="H64" s="222"/>
      <c r="I64" s="126">
        <v>219000</v>
      </c>
      <c r="J64" s="127"/>
      <c r="K64" s="128"/>
      <c r="L64" s="129">
        <v>78200</v>
      </c>
      <c r="M64" s="130"/>
      <c r="N64" s="130">
        <f>L64</f>
        <v>78200</v>
      </c>
      <c r="O64" s="126">
        <v>216666</v>
      </c>
      <c r="P64" s="127"/>
      <c r="Q64" s="128"/>
      <c r="R64" s="131">
        <f>O64-I64</f>
        <v>-2334</v>
      </c>
      <c r="S64" s="132"/>
      <c r="T64" s="133"/>
      <c r="V64" s="197"/>
    </row>
    <row r="65" spans="1:20" ht="26.25" customHeight="1">
      <c r="A65" s="89"/>
      <c r="B65" s="116"/>
      <c r="C65" s="120" t="s">
        <v>68</v>
      </c>
      <c r="D65" s="121"/>
      <c r="E65" s="91" t="s">
        <v>69</v>
      </c>
      <c r="F65" s="223"/>
      <c r="G65" s="224"/>
      <c r="H65" s="225"/>
      <c r="I65" s="126">
        <v>53000</v>
      </c>
      <c r="J65" s="127"/>
      <c r="K65" s="128"/>
      <c r="L65" s="129">
        <v>47600</v>
      </c>
      <c r="M65" s="130"/>
      <c r="N65" s="130">
        <f>L65</f>
        <v>47600</v>
      </c>
      <c r="O65" s="126">
        <v>47311</v>
      </c>
      <c r="P65" s="127"/>
      <c r="Q65" s="128"/>
      <c r="R65" s="131">
        <f>O65-I65</f>
        <v>-5689</v>
      </c>
      <c r="S65" s="132"/>
      <c r="T65" s="133"/>
    </row>
    <row r="66" spans="1:20" ht="16.5" customHeight="1">
      <c r="A66" s="89"/>
      <c r="B66" s="116"/>
      <c r="C66" s="226" t="s">
        <v>70</v>
      </c>
      <c r="D66" s="227"/>
      <c r="E66" s="91" t="s">
        <v>54</v>
      </c>
      <c r="F66" s="228"/>
      <c r="G66" s="229"/>
      <c r="H66" s="230"/>
      <c r="I66" s="231">
        <v>316</v>
      </c>
      <c r="J66" s="232"/>
      <c r="K66" s="233"/>
      <c r="L66" s="234">
        <v>68000</v>
      </c>
      <c r="M66" s="171"/>
      <c r="N66" s="171">
        <f>L66</f>
        <v>68000</v>
      </c>
      <c r="O66" s="126">
        <v>305</v>
      </c>
      <c r="P66" s="127"/>
      <c r="Q66" s="128"/>
      <c r="R66" s="235">
        <f>O66-I66</f>
        <v>-11</v>
      </c>
      <c r="S66" s="236"/>
      <c r="T66" s="237"/>
    </row>
    <row r="67" spans="1:21" ht="40.5" customHeight="1">
      <c r="A67" s="89"/>
      <c r="B67" s="116"/>
      <c r="C67" s="238" t="s">
        <v>71</v>
      </c>
      <c r="D67" s="238"/>
      <c r="E67" s="91" t="s">
        <v>54</v>
      </c>
      <c r="F67" s="239" t="s">
        <v>55</v>
      </c>
      <c r="G67" s="239"/>
      <c r="H67" s="239"/>
      <c r="I67" s="240">
        <v>316</v>
      </c>
      <c r="J67" s="217"/>
      <c r="K67" s="217"/>
      <c r="L67" s="171"/>
      <c r="M67" s="171"/>
      <c r="N67" s="171"/>
      <c r="O67" s="217">
        <v>305</v>
      </c>
      <c r="P67" s="217"/>
      <c r="Q67" s="217"/>
      <c r="R67" s="241">
        <f>O67-I67</f>
        <v>-11</v>
      </c>
      <c r="S67" s="241"/>
      <c r="T67" s="241"/>
      <c r="U67" s="197"/>
    </row>
    <row r="68" spans="1:21" ht="12.75" customHeight="1">
      <c r="A68" s="242"/>
      <c r="B68" s="116"/>
      <c r="C68" s="243" t="s">
        <v>64</v>
      </c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196"/>
    </row>
    <row r="69" spans="1:21" s="164" customFormat="1" ht="27" customHeight="1">
      <c r="A69" s="244"/>
      <c r="B69" s="116"/>
      <c r="C69" s="245" t="s">
        <v>118</v>
      </c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6"/>
    </row>
    <row r="70" spans="1:21" s="164" customFormat="1" ht="27" customHeight="1">
      <c r="A70" s="244"/>
      <c r="B70" s="116"/>
      <c r="C70" s="247" t="s">
        <v>119</v>
      </c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8"/>
      <c r="S70" s="248"/>
      <c r="T70" s="249"/>
      <c r="U70" s="246"/>
    </row>
    <row r="71" spans="1:21" s="253" customFormat="1" ht="18" customHeight="1">
      <c r="A71" s="250"/>
      <c r="B71" s="251"/>
      <c r="C71" s="245" t="s">
        <v>120</v>
      </c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52"/>
    </row>
    <row r="72" spans="1:21" ht="16.5" customHeight="1">
      <c r="A72" s="115">
        <v>3</v>
      </c>
      <c r="B72" s="108" t="s">
        <v>13</v>
      </c>
      <c r="C72" s="214" t="s">
        <v>72</v>
      </c>
      <c r="D72" s="214"/>
      <c r="E72" s="214"/>
      <c r="F72" s="214"/>
      <c r="G72" s="214"/>
      <c r="H72" s="214"/>
      <c r="I72" s="216"/>
      <c r="J72" s="216"/>
      <c r="K72" s="216"/>
      <c r="L72" s="129">
        <v>85</v>
      </c>
      <c r="M72" s="130"/>
      <c r="N72" s="130">
        <f>L72</f>
        <v>85</v>
      </c>
      <c r="O72" s="216"/>
      <c r="P72" s="216"/>
      <c r="Q72" s="216"/>
      <c r="R72" s="218"/>
      <c r="S72" s="218"/>
      <c r="T72" s="218"/>
      <c r="U72" s="197"/>
    </row>
    <row r="73" spans="1:20" ht="39.75" customHeight="1">
      <c r="A73" s="89"/>
      <c r="B73" s="116"/>
      <c r="C73" s="120" t="s">
        <v>73</v>
      </c>
      <c r="D73" s="121"/>
      <c r="E73" s="122" t="s">
        <v>69</v>
      </c>
      <c r="F73" s="97" t="s">
        <v>74</v>
      </c>
      <c r="G73" s="99"/>
      <c r="H73" s="98"/>
      <c r="I73" s="231">
        <f>I64/I55/340</f>
        <v>5.540796963946868</v>
      </c>
      <c r="J73" s="232"/>
      <c r="K73" s="233"/>
      <c r="L73" s="254">
        <v>13</v>
      </c>
      <c r="M73" s="130"/>
      <c r="N73" s="130">
        <v>13</v>
      </c>
      <c r="O73" s="231">
        <f>O64/O55/340</f>
        <v>5.677086335647845</v>
      </c>
      <c r="P73" s="232"/>
      <c r="Q73" s="233"/>
      <c r="R73" s="235">
        <f aca="true" t="shared" si="1" ref="R73:R78">O73-I73</f>
        <v>0.13628937170097633</v>
      </c>
      <c r="S73" s="236"/>
      <c r="T73" s="237"/>
    </row>
    <row r="74" spans="1:20" ht="22.5" customHeight="1">
      <c r="A74" s="89"/>
      <c r="B74" s="116"/>
      <c r="C74" s="255" t="s">
        <v>75</v>
      </c>
      <c r="D74" s="256"/>
      <c r="E74" s="257" t="s">
        <v>76</v>
      </c>
      <c r="F74" s="258" t="s">
        <v>77</v>
      </c>
      <c r="G74" s="259"/>
      <c r="H74" s="260"/>
      <c r="I74" s="261">
        <f>K32/I64*1000</f>
        <v>65.09452054794521</v>
      </c>
      <c r="J74" s="262"/>
      <c r="K74" s="263"/>
      <c r="L74" s="264"/>
      <c r="M74" s="160"/>
      <c r="N74" s="160"/>
      <c r="O74" s="261">
        <f>Q32/O64*1000</f>
        <v>65.55758633103487</v>
      </c>
      <c r="P74" s="262"/>
      <c r="Q74" s="263"/>
      <c r="R74" s="265">
        <f t="shared" si="1"/>
        <v>0.46306578308966095</v>
      </c>
      <c r="S74" s="266"/>
      <c r="T74" s="267"/>
    </row>
    <row r="75" spans="1:20" ht="33.75" customHeight="1">
      <c r="A75" s="89"/>
      <c r="B75" s="116"/>
      <c r="C75" s="268" t="s">
        <v>78</v>
      </c>
      <c r="D75" s="269"/>
      <c r="E75" s="270" t="s">
        <v>76</v>
      </c>
      <c r="F75" s="258" t="s">
        <v>79</v>
      </c>
      <c r="G75" s="259"/>
      <c r="H75" s="260"/>
      <c r="I75" s="271">
        <f>I58/I67*1000</f>
        <v>1295.253164556962</v>
      </c>
      <c r="J75" s="272"/>
      <c r="K75" s="273"/>
      <c r="L75" s="274">
        <v>271.1</v>
      </c>
      <c r="M75" s="274"/>
      <c r="N75" s="274">
        <f>L75</f>
        <v>271.1</v>
      </c>
      <c r="O75" s="271">
        <f>O58/O67*1000</f>
        <v>1341.9672131147543</v>
      </c>
      <c r="P75" s="272"/>
      <c r="Q75" s="273"/>
      <c r="R75" s="275">
        <f t="shared" si="1"/>
        <v>46.71404855779224</v>
      </c>
      <c r="S75" s="276"/>
      <c r="T75" s="277"/>
    </row>
    <row r="76" spans="1:20" ht="13.5" customHeight="1">
      <c r="A76" s="89"/>
      <c r="B76" s="116"/>
      <c r="C76" s="278" t="s">
        <v>80</v>
      </c>
      <c r="D76" s="279"/>
      <c r="E76" s="122" t="s">
        <v>81</v>
      </c>
      <c r="F76" s="228" t="s">
        <v>67</v>
      </c>
      <c r="G76" s="229"/>
      <c r="H76" s="230"/>
      <c r="I76" s="126">
        <v>20</v>
      </c>
      <c r="J76" s="127"/>
      <c r="K76" s="128"/>
      <c r="L76" s="280">
        <f>L64/L56/365</f>
        <v>8.56986301369863</v>
      </c>
      <c r="M76" s="171"/>
      <c r="N76" s="171">
        <v>10</v>
      </c>
      <c r="O76" s="126">
        <v>20</v>
      </c>
      <c r="P76" s="127"/>
      <c r="Q76" s="128"/>
      <c r="R76" s="131">
        <f t="shared" si="1"/>
        <v>0</v>
      </c>
      <c r="S76" s="132"/>
      <c r="T76" s="133"/>
    </row>
    <row r="77" spans="1:20" s="164" customFormat="1" ht="33" customHeight="1">
      <c r="A77" s="149"/>
      <c r="B77" s="116"/>
      <c r="C77" s="281" t="s">
        <v>82</v>
      </c>
      <c r="D77" s="282"/>
      <c r="E77" s="152" t="s">
        <v>76</v>
      </c>
      <c r="F77" s="283" t="s">
        <v>83</v>
      </c>
      <c r="G77" s="284"/>
      <c r="H77" s="285"/>
      <c r="I77" s="261">
        <f>I56/I53/12*1000</f>
        <v>2397.9478646699945</v>
      </c>
      <c r="J77" s="262"/>
      <c r="K77" s="263"/>
      <c r="L77" s="286">
        <f>L57/L53/12*1000</f>
        <v>2079.9554183813443</v>
      </c>
      <c r="M77" s="160"/>
      <c r="N77" s="287">
        <f>L77</f>
        <v>2079.9554183813443</v>
      </c>
      <c r="O77" s="261">
        <f>O56/O53/12*1000</f>
        <v>2486.4421416234886</v>
      </c>
      <c r="P77" s="262"/>
      <c r="Q77" s="263"/>
      <c r="R77" s="265">
        <f t="shared" si="1"/>
        <v>88.49427695349414</v>
      </c>
      <c r="S77" s="266"/>
      <c r="T77" s="267"/>
    </row>
    <row r="78" spans="1:21" s="164" customFormat="1" ht="33" customHeight="1">
      <c r="A78" s="288"/>
      <c r="B78" s="116"/>
      <c r="C78" s="289" t="s">
        <v>84</v>
      </c>
      <c r="D78" s="290"/>
      <c r="E78" s="291" t="s">
        <v>76</v>
      </c>
      <c r="F78" s="292" t="s">
        <v>83</v>
      </c>
      <c r="G78" s="293"/>
      <c r="H78" s="294"/>
      <c r="I78" s="186">
        <f>I57/I55/12*1000</f>
        <v>2301.0752688172047</v>
      </c>
      <c r="J78" s="187"/>
      <c r="K78" s="188"/>
      <c r="L78" s="295">
        <f>L58/L54/12*1000</f>
        <v>2481.2566560170394</v>
      </c>
      <c r="M78" s="296"/>
      <c r="N78" s="297">
        <f>L78</f>
        <v>2481.2566560170394</v>
      </c>
      <c r="O78" s="186">
        <f>O57/O55/12*1000</f>
        <v>2380.549368968077</v>
      </c>
      <c r="P78" s="187"/>
      <c r="Q78" s="188"/>
      <c r="R78" s="298">
        <f t="shared" si="1"/>
        <v>79.47410015087235</v>
      </c>
      <c r="S78" s="299"/>
      <c r="T78" s="300"/>
      <c r="U78" s="203"/>
    </row>
    <row r="79" spans="1:21" ht="13.5" customHeight="1">
      <c r="A79" s="301"/>
      <c r="B79" s="116"/>
      <c r="C79" s="193" t="s">
        <v>64</v>
      </c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5"/>
      <c r="U79" s="196"/>
    </row>
    <row r="80" spans="1:21" ht="13.5" customHeight="1">
      <c r="A80" s="302"/>
      <c r="B80" s="116"/>
      <c r="C80" s="199" t="s">
        <v>121</v>
      </c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1"/>
      <c r="U80" s="196"/>
    </row>
    <row r="81" spans="1:22" s="253" customFormat="1" ht="16.5" customHeight="1">
      <c r="A81" s="250"/>
      <c r="B81" s="116"/>
      <c r="C81" s="303" t="s">
        <v>122</v>
      </c>
      <c r="D81" s="304"/>
      <c r="E81" s="304"/>
      <c r="F81" s="304"/>
      <c r="G81" s="304"/>
      <c r="H81" s="304"/>
      <c r="I81" s="304"/>
      <c r="J81" s="304"/>
      <c r="K81" s="304"/>
      <c r="L81" s="304"/>
      <c r="M81" s="304"/>
      <c r="N81" s="304"/>
      <c r="O81" s="304"/>
      <c r="P81" s="304"/>
      <c r="Q81" s="304"/>
      <c r="R81" s="304"/>
      <c r="S81" s="304"/>
      <c r="T81" s="305"/>
      <c r="U81" s="252"/>
      <c r="V81" s="306"/>
    </row>
    <row r="82" spans="1:22" s="253" customFormat="1" ht="16.5" customHeight="1" hidden="1">
      <c r="A82" s="250"/>
      <c r="B82" s="116"/>
      <c r="C82" s="307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08"/>
      <c r="O82" s="308"/>
      <c r="P82" s="308"/>
      <c r="Q82" s="308"/>
      <c r="R82" s="308"/>
      <c r="S82" s="308"/>
      <c r="T82" s="309"/>
      <c r="U82" s="252"/>
      <c r="V82" s="306"/>
    </row>
    <row r="83" spans="1:20" ht="18" customHeight="1">
      <c r="A83" s="115">
        <v>4</v>
      </c>
      <c r="B83" s="116"/>
      <c r="C83" s="310" t="s">
        <v>85</v>
      </c>
      <c r="D83" s="310"/>
      <c r="E83" s="310"/>
      <c r="F83" s="310"/>
      <c r="G83" s="310"/>
      <c r="H83" s="310"/>
      <c r="I83" s="216"/>
      <c r="J83" s="216"/>
      <c r="K83" s="216"/>
      <c r="L83" s="130"/>
      <c r="M83" s="130"/>
      <c r="N83" s="130"/>
      <c r="O83" s="217"/>
      <c r="P83" s="217"/>
      <c r="Q83" s="217"/>
      <c r="R83" s="218"/>
      <c r="S83" s="218"/>
      <c r="T83" s="218"/>
    </row>
    <row r="84" spans="1:20" s="164" customFormat="1" ht="51.75" customHeight="1">
      <c r="A84" s="149"/>
      <c r="B84" s="116"/>
      <c r="C84" s="281" t="s">
        <v>86</v>
      </c>
      <c r="D84" s="282"/>
      <c r="E84" s="311" t="s">
        <v>87</v>
      </c>
      <c r="F84" s="312" t="s">
        <v>88</v>
      </c>
      <c r="G84" s="313"/>
      <c r="H84" s="314"/>
      <c r="I84" s="271">
        <f>I67/7136*100</f>
        <v>4.428251121076234</v>
      </c>
      <c r="J84" s="272"/>
      <c r="K84" s="273"/>
      <c r="L84" s="170">
        <v>1</v>
      </c>
      <c r="M84" s="274"/>
      <c r="N84" s="274">
        <f>L84</f>
        <v>1</v>
      </c>
      <c r="O84" s="271">
        <f>O67/3720*100</f>
        <v>8.198924731182796</v>
      </c>
      <c r="P84" s="272"/>
      <c r="Q84" s="273"/>
      <c r="R84" s="298">
        <f>O84-I84</f>
        <v>3.770673610106562</v>
      </c>
      <c r="S84" s="299"/>
      <c r="T84" s="300"/>
    </row>
    <row r="85" spans="1:21" s="164" customFormat="1" ht="34.5" customHeight="1">
      <c r="A85" s="149"/>
      <c r="B85" s="116"/>
      <c r="C85" s="315" t="s">
        <v>89</v>
      </c>
      <c r="D85" s="315"/>
      <c r="E85" s="311" t="s">
        <v>87</v>
      </c>
      <c r="F85" s="316" t="s">
        <v>90</v>
      </c>
      <c r="G85" s="316"/>
      <c r="H85" s="316"/>
      <c r="I85" s="317">
        <v>1</v>
      </c>
      <c r="J85" s="317"/>
      <c r="K85" s="317"/>
      <c r="L85" s="159">
        <v>5</v>
      </c>
      <c r="M85" s="160"/>
      <c r="N85" s="160">
        <f>L85</f>
        <v>5</v>
      </c>
      <c r="O85" s="318">
        <v>1</v>
      </c>
      <c r="P85" s="318"/>
      <c r="Q85" s="318"/>
      <c r="R85" s="319">
        <f>O85-I85</f>
        <v>0</v>
      </c>
      <c r="S85" s="319"/>
      <c r="T85" s="319"/>
      <c r="U85" s="203"/>
    </row>
    <row r="86" spans="1:21" ht="13.5" customHeight="1">
      <c r="A86" s="320"/>
      <c r="B86" s="116"/>
      <c r="C86" s="243" t="s">
        <v>64</v>
      </c>
      <c r="D86" s="243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196"/>
    </row>
    <row r="87" spans="1:21" ht="26.25" customHeight="1" hidden="1">
      <c r="A87" s="320"/>
      <c r="B87" s="116"/>
      <c r="C87" s="321" t="s">
        <v>123</v>
      </c>
      <c r="D87" s="322"/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  <c r="P87" s="322"/>
      <c r="Q87" s="322"/>
      <c r="R87" s="322"/>
      <c r="S87" s="322"/>
      <c r="T87" s="323"/>
      <c r="U87" s="196"/>
    </row>
    <row r="88" spans="1:21" ht="28.5" customHeight="1">
      <c r="A88" s="320"/>
      <c r="B88" s="116"/>
      <c r="C88" s="321" t="s">
        <v>124</v>
      </c>
      <c r="D88" s="322"/>
      <c r="E88" s="322"/>
      <c r="F88" s="322"/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322"/>
      <c r="R88" s="322"/>
      <c r="S88" s="322"/>
      <c r="T88" s="323"/>
      <c r="U88" s="196"/>
    </row>
    <row r="89" spans="1:21" s="164" customFormat="1" ht="14.25" customHeight="1">
      <c r="A89" s="324"/>
      <c r="B89" s="116"/>
      <c r="C89" s="316" t="s">
        <v>91</v>
      </c>
      <c r="D89" s="316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316"/>
      <c r="T89" s="316"/>
      <c r="U89" s="246"/>
    </row>
    <row r="90" spans="1:20" s="164" customFormat="1" ht="14.25" customHeight="1">
      <c r="A90" s="325"/>
      <c r="B90" s="116"/>
      <c r="C90" s="326" t="s">
        <v>92</v>
      </c>
      <c r="D90" s="327"/>
      <c r="E90" s="328"/>
      <c r="F90" s="329"/>
      <c r="G90" s="330"/>
      <c r="H90" s="331"/>
      <c r="I90" s="332"/>
      <c r="J90" s="333"/>
      <c r="K90" s="334"/>
      <c r="L90" s="335"/>
      <c r="M90" s="335"/>
      <c r="N90" s="335"/>
      <c r="O90" s="332"/>
      <c r="P90" s="333"/>
      <c r="Q90" s="334"/>
      <c r="R90" s="332"/>
      <c r="S90" s="333"/>
      <c r="T90" s="334"/>
    </row>
    <row r="91" spans="1:20" s="164" customFormat="1" ht="14.25" customHeight="1">
      <c r="A91" s="325"/>
      <c r="B91" s="116"/>
      <c r="C91" s="326" t="s">
        <v>43</v>
      </c>
      <c r="D91" s="327"/>
      <c r="E91" s="336"/>
      <c r="F91" s="329"/>
      <c r="G91" s="330"/>
      <c r="H91" s="331"/>
      <c r="I91" s="332"/>
      <c r="J91" s="333"/>
      <c r="K91" s="334"/>
      <c r="L91" s="335"/>
      <c r="M91" s="335"/>
      <c r="N91" s="335"/>
      <c r="O91" s="332"/>
      <c r="P91" s="333"/>
      <c r="Q91" s="334"/>
      <c r="R91" s="332"/>
      <c r="S91" s="333"/>
      <c r="T91" s="334"/>
    </row>
    <row r="92" spans="1:20" s="164" customFormat="1" ht="14.25" customHeight="1">
      <c r="A92" s="325"/>
      <c r="B92" s="116"/>
      <c r="C92" s="326" t="s">
        <v>42</v>
      </c>
      <c r="D92" s="327"/>
      <c r="E92" s="336"/>
      <c r="F92" s="329"/>
      <c r="G92" s="330"/>
      <c r="H92" s="331"/>
      <c r="I92" s="332"/>
      <c r="J92" s="333"/>
      <c r="K92" s="334"/>
      <c r="L92" s="335"/>
      <c r="M92" s="335"/>
      <c r="N92" s="335"/>
      <c r="O92" s="332"/>
      <c r="P92" s="333"/>
      <c r="Q92" s="334"/>
      <c r="R92" s="332"/>
      <c r="S92" s="333"/>
      <c r="T92" s="334"/>
    </row>
    <row r="93" spans="1:20" s="164" customFormat="1" ht="14.25" customHeight="1">
      <c r="A93" s="325"/>
      <c r="B93" s="116"/>
      <c r="C93" s="326" t="s">
        <v>93</v>
      </c>
      <c r="D93" s="327"/>
      <c r="E93" s="336"/>
      <c r="F93" s="329"/>
      <c r="G93" s="330"/>
      <c r="H93" s="331"/>
      <c r="I93" s="332"/>
      <c r="J93" s="333"/>
      <c r="K93" s="334"/>
      <c r="L93" s="335"/>
      <c r="M93" s="335"/>
      <c r="N93" s="335"/>
      <c r="O93" s="332"/>
      <c r="P93" s="333"/>
      <c r="Q93" s="334"/>
      <c r="R93" s="332"/>
      <c r="S93" s="333"/>
      <c r="T93" s="334"/>
    </row>
    <row r="94" spans="1:20" s="164" customFormat="1" ht="14.25" customHeight="1">
      <c r="A94" s="325"/>
      <c r="B94" s="251"/>
      <c r="C94" s="326" t="s">
        <v>43</v>
      </c>
      <c r="D94" s="327"/>
      <c r="E94" s="336"/>
      <c r="F94" s="329"/>
      <c r="G94" s="330"/>
      <c r="H94" s="331"/>
      <c r="I94" s="332"/>
      <c r="J94" s="333"/>
      <c r="K94" s="334"/>
      <c r="L94" s="335"/>
      <c r="M94" s="335"/>
      <c r="N94" s="335"/>
      <c r="O94" s="332"/>
      <c r="P94" s="333"/>
      <c r="Q94" s="334"/>
      <c r="R94" s="332"/>
      <c r="S94" s="333"/>
      <c r="T94" s="334"/>
    </row>
    <row r="95" ht="10.5" customHeight="1"/>
    <row r="96" spans="1:17" s="164" customFormat="1" ht="20.25" customHeight="1">
      <c r="A96" s="337">
        <v>8</v>
      </c>
      <c r="B96" s="338" t="s">
        <v>125</v>
      </c>
      <c r="C96" s="338"/>
      <c r="D96" s="338"/>
      <c r="E96" s="338"/>
      <c r="F96" s="338"/>
      <c r="G96" s="338"/>
      <c r="H96" s="338"/>
      <c r="I96" s="339"/>
      <c r="J96" s="339"/>
      <c r="K96" s="339"/>
      <c r="L96" s="339"/>
      <c r="M96" s="339"/>
      <c r="N96" s="339"/>
      <c r="O96" s="339"/>
      <c r="P96" s="339"/>
      <c r="Q96" s="339"/>
    </row>
    <row r="97" spans="1:20" s="164" customFormat="1" ht="12.75">
      <c r="A97" s="340"/>
      <c r="B97" s="340"/>
      <c r="T97" s="341" t="s">
        <v>19</v>
      </c>
    </row>
    <row r="98" spans="1:20" s="164" customFormat="1" ht="25.5" customHeight="1">
      <c r="A98" s="342" t="s">
        <v>94</v>
      </c>
      <c r="B98" s="343" t="s">
        <v>95</v>
      </c>
      <c r="C98" s="344"/>
      <c r="D98" s="345"/>
      <c r="E98" s="346" t="s">
        <v>29</v>
      </c>
      <c r="F98" s="347" t="s">
        <v>96</v>
      </c>
      <c r="G98" s="348"/>
      <c r="H98" s="349"/>
      <c r="I98" s="347" t="s">
        <v>97</v>
      </c>
      <c r="J98" s="348"/>
      <c r="K98" s="349"/>
      <c r="L98" s="350"/>
      <c r="M98" s="350"/>
      <c r="N98" s="350"/>
      <c r="O98" s="351" t="s">
        <v>98</v>
      </c>
      <c r="P98" s="351"/>
      <c r="Q98" s="351"/>
      <c r="R98" s="351" t="s">
        <v>99</v>
      </c>
      <c r="S98" s="351"/>
      <c r="T98" s="351"/>
    </row>
    <row r="99" spans="1:20" s="164" customFormat="1" ht="22.5" customHeight="1">
      <c r="A99" s="342"/>
      <c r="B99" s="352"/>
      <c r="C99" s="353"/>
      <c r="D99" s="354"/>
      <c r="E99" s="355"/>
      <c r="F99" s="356" t="s">
        <v>23</v>
      </c>
      <c r="G99" s="356" t="s">
        <v>24</v>
      </c>
      <c r="H99" s="356" t="s">
        <v>25</v>
      </c>
      <c r="I99" s="356" t="s">
        <v>23</v>
      </c>
      <c r="J99" s="356" t="s">
        <v>24</v>
      </c>
      <c r="K99" s="356" t="s">
        <v>25</v>
      </c>
      <c r="L99" s="356" t="s">
        <v>24</v>
      </c>
      <c r="M99" s="356" t="s">
        <v>25</v>
      </c>
      <c r="N99" s="356" t="s">
        <v>23</v>
      </c>
      <c r="O99" s="356" t="s">
        <v>23</v>
      </c>
      <c r="P99" s="356" t="s">
        <v>24</v>
      </c>
      <c r="Q99" s="356" t="s">
        <v>25</v>
      </c>
      <c r="R99" s="356" t="s">
        <v>23</v>
      </c>
      <c r="S99" s="356" t="s">
        <v>24</v>
      </c>
      <c r="T99" s="356" t="s">
        <v>25</v>
      </c>
    </row>
    <row r="100" spans="1:20" s="362" customFormat="1" ht="12" customHeight="1">
      <c r="A100" s="357">
        <v>1</v>
      </c>
      <c r="B100" s="358">
        <v>2</v>
      </c>
      <c r="C100" s="359"/>
      <c r="D100" s="360"/>
      <c r="E100" s="311">
        <v>3</v>
      </c>
      <c r="F100" s="361">
        <v>4</v>
      </c>
      <c r="G100" s="361">
        <v>5</v>
      </c>
      <c r="H100" s="361">
        <v>6</v>
      </c>
      <c r="I100" s="361">
        <v>7</v>
      </c>
      <c r="J100" s="361">
        <v>8</v>
      </c>
      <c r="K100" s="361">
        <v>9</v>
      </c>
      <c r="L100" s="311">
        <v>12</v>
      </c>
      <c r="M100" s="361"/>
      <c r="N100" s="361"/>
      <c r="O100" s="361">
        <v>10</v>
      </c>
      <c r="P100" s="361">
        <v>11</v>
      </c>
      <c r="Q100" s="361">
        <v>12</v>
      </c>
      <c r="R100" s="361">
        <v>13</v>
      </c>
      <c r="S100" s="361">
        <v>14</v>
      </c>
      <c r="T100" s="361">
        <v>15</v>
      </c>
    </row>
    <row r="101" spans="1:20" s="362" customFormat="1" ht="12" customHeight="1">
      <c r="A101" s="357"/>
      <c r="B101" s="363" t="s">
        <v>41</v>
      </c>
      <c r="C101" s="364"/>
      <c r="D101" s="365"/>
      <c r="E101" s="311"/>
      <c r="F101" s="361"/>
      <c r="G101" s="361"/>
      <c r="H101" s="361"/>
      <c r="I101" s="361"/>
      <c r="J101" s="361"/>
      <c r="K101" s="361"/>
      <c r="L101" s="311"/>
      <c r="M101" s="361"/>
      <c r="N101" s="361"/>
      <c r="O101" s="361"/>
      <c r="P101" s="361"/>
      <c r="Q101" s="361"/>
      <c r="R101" s="361"/>
      <c r="S101" s="361"/>
      <c r="T101" s="361"/>
    </row>
    <row r="102" spans="1:20" s="362" customFormat="1" ht="12" customHeight="1">
      <c r="A102" s="357"/>
      <c r="B102" s="363" t="s">
        <v>100</v>
      </c>
      <c r="C102" s="364"/>
      <c r="D102" s="365"/>
      <c r="E102" s="311"/>
      <c r="F102" s="361"/>
      <c r="G102" s="361"/>
      <c r="H102" s="361"/>
      <c r="I102" s="361"/>
      <c r="J102" s="361"/>
      <c r="K102" s="361"/>
      <c r="L102" s="311"/>
      <c r="M102" s="361"/>
      <c r="N102" s="361"/>
      <c r="O102" s="361"/>
      <c r="P102" s="361"/>
      <c r="Q102" s="361"/>
      <c r="R102" s="361"/>
      <c r="S102" s="361"/>
      <c r="T102" s="361"/>
    </row>
    <row r="103" spans="1:20" s="164" customFormat="1" ht="12.75" customHeight="1">
      <c r="A103" s="366"/>
      <c r="B103" s="367" t="s">
        <v>101</v>
      </c>
      <c r="C103" s="368"/>
      <c r="D103" s="369"/>
      <c r="E103" s="370"/>
      <c r="F103" s="371"/>
      <c r="G103" s="372"/>
      <c r="H103" s="371"/>
      <c r="I103" s="371"/>
      <c r="J103" s="372"/>
      <c r="K103" s="371"/>
      <c r="L103" s="370"/>
      <c r="M103" s="373"/>
      <c r="N103" s="373"/>
      <c r="O103" s="373"/>
      <c r="P103" s="373"/>
      <c r="Q103" s="373"/>
      <c r="R103" s="335"/>
      <c r="S103" s="335"/>
      <c r="T103" s="335"/>
    </row>
    <row r="104" spans="1:20" s="164" customFormat="1" ht="12.75" customHeight="1">
      <c r="A104" s="366"/>
      <c r="B104" s="367" t="s">
        <v>102</v>
      </c>
      <c r="C104" s="368"/>
      <c r="D104" s="369"/>
      <c r="E104" s="370"/>
      <c r="F104" s="372" t="s">
        <v>103</v>
      </c>
      <c r="G104" s="372"/>
      <c r="H104" s="374"/>
      <c r="I104" s="372" t="s">
        <v>103</v>
      </c>
      <c r="J104" s="372"/>
      <c r="K104" s="374"/>
      <c r="L104" s="370"/>
      <c r="M104" s="373"/>
      <c r="N104" s="373"/>
      <c r="O104" s="372" t="s">
        <v>103</v>
      </c>
      <c r="P104" s="373"/>
      <c r="Q104" s="373"/>
      <c r="R104" s="375" t="s">
        <v>103</v>
      </c>
      <c r="S104" s="335"/>
      <c r="T104" s="335"/>
    </row>
    <row r="105" spans="1:20" s="164" customFormat="1" ht="12.75" customHeight="1">
      <c r="A105" s="366"/>
      <c r="B105" s="367" t="s">
        <v>43</v>
      </c>
      <c r="C105" s="368"/>
      <c r="D105" s="369"/>
      <c r="E105" s="370"/>
      <c r="F105" s="370"/>
      <c r="G105" s="370"/>
      <c r="H105" s="370"/>
      <c r="I105" s="370"/>
      <c r="J105" s="370"/>
      <c r="K105" s="370"/>
      <c r="L105" s="370"/>
      <c r="M105" s="370"/>
      <c r="N105" s="370"/>
      <c r="O105" s="370"/>
      <c r="P105" s="370"/>
      <c r="Q105" s="370"/>
      <c r="R105" s="370"/>
      <c r="S105" s="370"/>
      <c r="T105" s="370"/>
    </row>
    <row r="106" spans="1:20" s="164" customFormat="1" ht="12.75" customHeight="1">
      <c r="A106" s="366"/>
      <c r="B106" s="376" t="s">
        <v>104</v>
      </c>
      <c r="C106" s="377"/>
      <c r="D106" s="377"/>
      <c r="E106" s="377"/>
      <c r="F106" s="377"/>
      <c r="G106" s="377"/>
      <c r="H106" s="377"/>
      <c r="I106" s="377"/>
      <c r="J106" s="377"/>
      <c r="K106" s="377"/>
      <c r="L106" s="377"/>
      <c r="M106" s="377"/>
      <c r="N106" s="377"/>
      <c r="O106" s="377"/>
      <c r="P106" s="377"/>
      <c r="Q106" s="377"/>
      <c r="R106" s="377"/>
      <c r="S106" s="377"/>
      <c r="T106" s="378"/>
    </row>
    <row r="107" spans="1:20" s="164" customFormat="1" ht="12.75" customHeight="1">
      <c r="A107" s="366"/>
      <c r="B107" s="367" t="s">
        <v>105</v>
      </c>
      <c r="C107" s="368"/>
      <c r="D107" s="369"/>
      <c r="E107" s="370"/>
      <c r="F107" s="371"/>
      <c r="G107" s="371"/>
      <c r="H107" s="371"/>
      <c r="I107" s="371"/>
      <c r="J107" s="371"/>
      <c r="K107" s="371"/>
      <c r="L107" s="370"/>
      <c r="M107" s="373"/>
      <c r="N107" s="373"/>
      <c r="O107" s="373"/>
      <c r="P107" s="373"/>
      <c r="Q107" s="373"/>
      <c r="R107" s="335"/>
      <c r="S107" s="335"/>
      <c r="T107" s="335"/>
    </row>
    <row r="108" spans="1:20" s="164" customFormat="1" ht="12.75" customHeight="1">
      <c r="A108" s="366"/>
      <c r="B108" s="367" t="s">
        <v>43</v>
      </c>
      <c r="C108" s="368"/>
      <c r="D108" s="369"/>
      <c r="E108" s="370"/>
      <c r="F108" s="371"/>
      <c r="G108" s="371"/>
      <c r="H108" s="371"/>
      <c r="I108" s="371"/>
      <c r="J108" s="371"/>
      <c r="K108" s="371"/>
      <c r="L108" s="370"/>
      <c r="M108" s="373"/>
      <c r="N108" s="373"/>
      <c r="O108" s="373"/>
      <c r="P108" s="373"/>
      <c r="Q108" s="373"/>
      <c r="R108" s="335"/>
      <c r="S108" s="335"/>
      <c r="T108" s="335"/>
    </row>
    <row r="109" spans="1:20" s="164" customFormat="1" ht="12.75" customHeight="1">
      <c r="A109" s="366"/>
      <c r="B109" s="367" t="s">
        <v>44</v>
      </c>
      <c r="C109" s="368"/>
      <c r="D109" s="369"/>
      <c r="E109" s="370"/>
      <c r="F109" s="372"/>
      <c r="G109" s="372"/>
      <c r="H109" s="372"/>
      <c r="I109" s="372"/>
      <c r="J109" s="372"/>
      <c r="K109" s="372"/>
      <c r="L109" s="370"/>
      <c r="M109" s="373"/>
      <c r="N109" s="373"/>
      <c r="O109" s="373"/>
      <c r="P109" s="373"/>
      <c r="Q109" s="373"/>
      <c r="R109" s="335"/>
      <c r="S109" s="335"/>
      <c r="T109" s="335"/>
    </row>
    <row r="110" spans="1:17" s="164" customFormat="1" ht="6" customHeight="1">
      <c r="A110" s="379"/>
      <c r="B110" s="379"/>
      <c r="C110" s="380"/>
      <c r="D110" s="380"/>
      <c r="E110" s="380"/>
      <c r="F110" s="203"/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</row>
    <row r="111" spans="1:17" s="164" customFormat="1" ht="27" customHeight="1">
      <c r="A111" s="340"/>
      <c r="B111" s="340"/>
      <c r="C111" s="381" t="s">
        <v>126</v>
      </c>
      <c r="D111" s="382"/>
      <c r="E111" s="382"/>
      <c r="F111" s="382"/>
      <c r="G111" s="382"/>
      <c r="H111" s="382"/>
      <c r="I111" s="382"/>
      <c r="J111" s="382"/>
      <c r="K111" s="382"/>
      <c r="L111" s="382"/>
      <c r="M111" s="382"/>
      <c r="N111" s="382"/>
      <c r="O111" s="382"/>
      <c r="P111" s="382"/>
      <c r="Q111" s="382"/>
    </row>
    <row r="112" spans="1:17" s="164" customFormat="1" ht="19.5" customHeight="1">
      <c r="A112" s="340"/>
      <c r="B112" s="340"/>
      <c r="C112" s="381" t="s">
        <v>127</v>
      </c>
      <c r="D112" s="382"/>
      <c r="E112" s="382"/>
      <c r="F112" s="382"/>
      <c r="G112" s="382"/>
      <c r="H112" s="382"/>
      <c r="I112" s="382"/>
      <c r="J112" s="382"/>
      <c r="K112" s="382"/>
      <c r="L112" s="382"/>
      <c r="M112" s="382"/>
      <c r="N112" s="382"/>
      <c r="O112" s="382"/>
      <c r="P112" s="382"/>
      <c r="Q112" s="382"/>
    </row>
    <row r="113" spans="1:17" s="164" customFormat="1" ht="38.25" customHeight="1">
      <c r="A113" s="340"/>
      <c r="B113" s="340"/>
      <c r="C113" s="383" t="s">
        <v>128</v>
      </c>
      <c r="D113" s="384"/>
      <c r="E113" s="384"/>
      <c r="F113" s="384"/>
      <c r="G113" s="384"/>
      <c r="H113" s="384"/>
      <c r="I113" s="384"/>
      <c r="J113" s="384"/>
      <c r="K113" s="384"/>
      <c r="L113" s="384"/>
      <c r="M113" s="384"/>
      <c r="N113" s="384"/>
      <c r="O113" s="384"/>
      <c r="P113" s="384"/>
      <c r="Q113" s="384"/>
    </row>
    <row r="114" spans="1:17" s="164" customFormat="1" ht="24.75" customHeight="1">
      <c r="A114" s="340"/>
      <c r="B114" s="340"/>
      <c r="C114" s="385"/>
      <c r="D114" s="386"/>
      <c r="E114" s="386"/>
      <c r="F114" s="386"/>
      <c r="G114" s="386"/>
      <c r="H114" s="386"/>
      <c r="I114" s="386"/>
      <c r="J114" s="386"/>
      <c r="K114" s="386"/>
      <c r="L114" s="386"/>
      <c r="M114" s="386"/>
      <c r="N114" s="386"/>
      <c r="O114" s="386"/>
      <c r="P114" s="386"/>
      <c r="Q114" s="386"/>
    </row>
    <row r="115" spans="2:17" ht="15.75">
      <c r="B115" s="21" t="s">
        <v>106</v>
      </c>
      <c r="C115" s="3"/>
      <c r="D115" s="3"/>
      <c r="L115" s="387"/>
      <c r="M115" s="387"/>
      <c r="O115" s="388" t="s">
        <v>107</v>
      </c>
      <c r="P115" s="388"/>
      <c r="Q115" s="388"/>
    </row>
    <row r="116" spans="2:17" ht="14.25" customHeight="1">
      <c r="B116" s="21" t="s">
        <v>108</v>
      </c>
      <c r="C116" s="3"/>
      <c r="D116" s="3"/>
      <c r="L116" s="389" t="s">
        <v>109</v>
      </c>
      <c r="M116" s="389"/>
      <c r="O116" s="389" t="s">
        <v>110</v>
      </c>
      <c r="P116" s="389"/>
      <c r="Q116" s="389"/>
    </row>
    <row r="117" spans="1:18" s="164" customFormat="1" ht="15.75">
      <c r="A117" s="340"/>
      <c r="B117" s="340"/>
      <c r="C117" s="390"/>
      <c r="P117" s="391"/>
      <c r="Q117" s="391"/>
      <c r="R117" s="391"/>
    </row>
    <row r="118" spans="1:17" s="164" customFormat="1" ht="15.75" customHeight="1">
      <c r="A118" s="340"/>
      <c r="B118" s="392" t="s">
        <v>111</v>
      </c>
      <c r="C118" s="392"/>
      <c r="D118" s="392"/>
      <c r="E118" s="392"/>
      <c r="M118" s="393"/>
      <c r="N118" s="393"/>
      <c r="O118" s="394" t="s">
        <v>112</v>
      </c>
      <c r="P118" s="394"/>
      <c r="Q118" s="394"/>
    </row>
    <row r="119" spans="1:17" s="164" customFormat="1" ht="12.75" customHeight="1">
      <c r="A119" s="340"/>
      <c r="B119" s="392"/>
      <c r="C119" s="392"/>
      <c r="D119" s="392"/>
      <c r="E119" s="392"/>
      <c r="M119" s="395" t="s">
        <v>109</v>
      </c>
      <c r="N119" s="395"/>
      <c r="O119" s="395" t="s">
        <v>110</v>
      </c>
      <c r="P119" s="395"/>
      <c r="Q119" s="395"/>
    </row>
  </sheetData>
  <mergeCells count="267">
    <mergeCell ref="O84:Q84"/>
    <mergeCell ref="I85:K85"/>
    <mergeCell ref="O74:Q74"/>
    <mergeCell ref="O73:Q73"/>
    <mergeCell ref="O85:Q85"/>
    <mergeCell ref="I83:K83"/>
    <mergeCell ref="O83:Q83"/>
    <mergeCell ref="C80:T80"/>
    <mergeCell ref="C82:T82"/>
    <mergeCell ref="F77:H77"/>
    <mergeCell ref="O56:Q56"/>
    <mergeCell ref="F74:H74"/>
    <mergeCell ref="F75:H75"/>
    <mergeCell ref="I75:K75"/>
    <mergeCell ref="O58:Q58"/>
    <mergeCell ref="O63:Q63"/>
    <mergeCell ref="O64:Q64"/>
    <mergeCell ref="I63:K63"/>
    <mergeCell ref="O57:Q57"/>
    <mergeCell ref="C70:T70"/>
    <mergeCell ref="O65:Q65"/>
    <mergeCell ref="R67:T67"/>
    <mergeCell ref="R66:T66"/>
    <mergeCell ref="R65:T65"/>
    <mergeCell ref="A59:A61"/>
    <mergeCell ref="I29:K29"/>
    <mergeCell ref="F73:H73"/>
    <mergeCell ref="F58:H58"/>
    <mergeCell ref="I52:K52"/>
    <mergeCell ref="I67:K67"/>
    <mergeCell ref="I56:K56"/>
    <mergeCell ref="I57:K57"/>
    <mergeCell ref="I66:K66"/>
    <mergeCell ref="C33:L33"/>
    <mergeCell ref="I91:K91"/>
    <mergeCell ref="F91:H91"/>
    <mergeCell ref="O91:Q91"/>
    <mergeCell ref="C87:T87"/>
    <mergeCell ref="R91:T91"/>
    <mergeCell ref="C91:D91"/>
    <mergeCell ref="O90:Q90"/>
    <mergeCell ref="F90:H90"/>
    <mergeCell ref="C88:T88"/>
    <mergeCell ref="C66:D66"/>
    <mergeCell ref="F67:H67"/>
    <mergeCell ref="C67:D67"/>
    <mergeCell ref="I72:K72"/>
    <mergeCell ref="C72:H72"/>
    <mergeCell ref="C68:T68"/>
    <mergeCell ref="C69:T69"/>
    <mergeCell ref="O66:Q66"/>
    <mergeCell ref="O67:Q67"/>
    <mergeCell ref="C71:T71"/>
    <mergeCell ref="C74:D74"/>
    <mergeCell ref="C75:D75"/>
    <mergeCell ref="F76:H76"/>
    <mergeCell ref="I73:K73"/>
    <mergeCell ref="C73:D73"/>
    <mergeCell ref="R85:T85"/>
    <mergeCell ref="R52:T52"/>
    <mergeCell ref="R53:T53"/>
    <mergeCell ref="R63:T63"/>
    <mergeCell ref="R64:T64"/>
    <mergeCell ref="R54:T54"/>
    <mergeCell ref="R55:T55"/>
    <mergeCell ref="R56:T56"/>
    <mergeCell ref="R57:T57"/>
    <mergeCell ref="C59:T60"/>
    <mergeCell ref="I78:K78"/>
    <mergeCell ref="O76:Q76"/>
    <mergeCell ref="R72:T72"/>
    <mergeCell ref="R73:T73"/>
    <mergeCell ref="R74:T74"/>
    <mergeCell ref="O72:Q72"/>
    <mergeCell ref="I76:K76"/>
    <mergeCell ref="R75:T75"/>
    <mergeCell ref="R76:T76"/>
    <mergeCell ref="A98:A99"/>
    <mergeCell ref="I92:K92"/>
    <mergeCell ref="F92:H92"/>
    <mergeCell ref="C86:T86"/>
    <mergeCell ref="C89:T89"/>
    <mergeCell ref="C90:D90"/>
    <mergeCell ref="I90:K90"/>
    <mergeCell ref="O92:Q92"/>
    <mergeCell ref="R92:T92"/>
    <mergeCell ref="C92:D92"/>
    <mergeCell ref="C61:T61"/>
    <mergeCell ref="C64:D64"/>
    <mergeCell ref="C63:H63"/>
    <mergeCell ref="R58:T58"/>
    <mergeCell ref="I64:K64"/>
    <mergeCell ref="I58:K58"/>
    <mergeCell ref="C62:T62"/>
    <mergeCell ref="A37:H38"/>
    <mergeCell ref="O37:Q37"/>
    <mergeCell ref="R50:T50"/>
    <mergeCell ref="O52:Q52"/>
    <mergeCell ref="F52:H55"/>
    <mergeCell ref="O48:Q48"/>
    <mergeCell ref="O53:Q53"/>
    <mergeCell ref="I53:K53"/>
    <mergeCell ref="O54:Q54"/>
    <mergeCell ref="O51:Q51"/>
    <mergeCell ref="C55:D55"/>
    <mergeCell ref="C54:D54"/>
    <mergeCell ref="B46:U46"/>
    <mergeCell ref="R29:T29"/>
    <mergeCell ref="E29:H30"/>
    <mergeCell ref="C48:D48"/>
    <mergeCell ref="O50:Q50"/>
    <mergeCell ref="B29:C30"/>
    <mergeCell ref="L29:N29"/>
    <mergeCell ref="I37:K37"/>
    <mergeCell ref="B31:C31"/>
    <mergeCell ref="C50:H50"/>
    <mergeCell ref="D29:D30"/>
    <mergeCell ref="P22:U22"/>
    <mergeCell ref="T24:U24"/>
    <mergeCell ref="I50:K50"/>
    <mergeCell ref="E32:H32"/>
    <mergeCell ref="A44:H44"/>
    <mergeCell ref="A41:H41"/>
    <mergeCell ref="B50:B71"/>
    <mergeCell ref="C52:D52"/>
    <mergeCell ref="B32:C32"/>
    <mergeCell ref="B35:T35"/>
    <mergeCell ref="A23:C23"/>
    <mergeCell ref="G23:H23"/>
    <mergeCell ref="P23:Q23"/>
    <mergeCell ref="K23:O23"/>
    <mergeCell ref="A24:C24"/>
    <mergeCell ref="A25:C25"/>
    <mergeCell ref="E24:F24"/>
    <mergeCell ref="C65:D65"/>
    <mergeCell ref="I65:K65"/>
    <mergeCell ref="F64:H65"/>
    <mergeCell ref="C51:H51"/>
    <mergeCell ref="I54:K54"/>
    <mergeCell ref="I55:K55"/>
    <mergeCell ref="C53:D53"/>
    <mergeCell ref="C56:D56"/>
    <mergeCell ref="C57:D57"/>
    <mergeCell ref="C58:D58"/>
    <mergeCell ref="O55:Q55"/>
    <mergeCell ref="I51:K51"/>
    <mergeCell ref="C18:D18"/>
    <mergeCell ref="F17:U17"/>
    <mergeCell ref="F18:Q18"/>
    <mergeCell ref="C21:R21"/>
    <mergeCell ref="B20:U20"/>
    <mergeCell ref="A22:F22"/>
    <mergeCell ref="G22:O22"/>
    <mergeCell ref="G25:H25"/>
    <mergeCell ref="E8:R8"/>
    <mergeCell ref="D9:S9"/>
    <mergeCell ref="C11:D11"/>
    <mergeCell ref="C12:D12"/>
    <mergeCell ref="F12:Q12"/>
    <mergeCell ref="F11:T11"/>
    <mergeCell ref="C14:D14"/>
    <mergeCell ref="C17:D17"/>
    <mergeCell ref="F14:U14"/>
    <mergeCell ref="F15:Q15"/>
    <mergeCell ref="C15:D15"/>
    <mergeCell ref="G24:H24"/>
    <mergeCell ref="I24:J24"/>
    <mergeCell ref="E23:F23"/>
    <mergeCell ref="T23:U23"/>
    <mergeCell ref="I23:J23"/>
    <mergeCell ref="R23:S23"/>
    <mergeCell ref="R24:S24"/>
    <mergeCell ref="I25:J25"/>
    <mergeCell ref="K25:O25"/>
    <mergeCell ref="P25:Q25"/>
    <mergeCell ref="K24:O24"/>
    <mergeCell ref="P24:Q24"/>
    <mergeCell ref="Q1:W3"/>
    <mergeCell ref="Q4:W4"/>
    <mergeCell ref="Q5:W5"/>
    <mergeCell ref="Q6:W6"/>
    <mergeCell ref="T25:U25"/>
    <mergeCell ref="L37:N37"/>
    <mergeCell ref="R51:T51"/>
    <mergeCell ref="I49:K49"/>
    <mergeCell ref="O49:Q49"/>
    <mergeCell ref="R49:T49"/>
    <mergeCell ref="R37:T37"/>
    <mergeCell ref="I48:K48"/>
    <mergeCell ref="O29:Q29"/>
    <mergeCell ref="R25:S25"/>
    <mergeCell ref="A42:H42"/>
    <mergeCell ref="A39:H39"/>
    <mergeCell ref="C49:D49"/>
    <mergeCell ref="F49:H49"/>
    <mergeCell ref="F56:H57"/>
    <mergeCell ref="R83:T83"/>
    <mergeCell ref="R84:T84"/>
    <mergeCell ref="C77:D77"/>
    <mergeCell ref="C76:D76"/>
    <mergeCell ref="I77:K77"/>
    <mergeCell ref="O78:Q78"/>
    <mergeCell ref="I84:K84"/>
    <mergeCell ref="C78:D78"/>
    <mergeCell ref="F84:H84"/>
    <mergeCell ref="F94:H94"/>
    <mergeCell ref="B72:B94"/>
    <mergeCell ref="I74:K74"/>
    <mergeCell ref="C79:T79"/>
    <mergeCell ref="O77:Q77"/>
    <mergeCell ref="O75:Q75"/>
    <mergeCell ref="O93:Q93"/>
    <mergeCell ref="O94:Q94"/>
    <mergeCell ref="R78:T78"/>
    <mergeCell ref="R77:T77"/>
    <mergeCell ref="C81:T81"/>
    <mergeCell ref="O115:Q115"/>
    <mergeCell ref="C93:D93"/>
    <mergeCell ref="C94:D94"/>
    <mergeCell ref="E98:E99"/>
    <mergeCell ref="I98:K98"/>
    <mergeCell ref="B96:H96"/>
    <mergeCell ref="I93:K93"/>
    <mergeCell ref="I94:K94"/>
    <mergeCell ref="F93:H93"/>
    <mergeCell ref="E25:F25"/>
    <mergeCell ref="A29:A30"/>
    <mergeCell ref="O98:Q98"/>
    <mergeCell ref="L48:N48"/>
    <mergeCell ref="A40:H40"/>
    <mergeCell ref="A43:H43"/>
    <mergeCell ref="E31:H31"/>
    <mergeCell ref="C85:D85"/>
    <mergeCell ref="F78:H78"/>
    <mergeCell ref="F85:H85"/>
    <mergeCell ref="R98:T98"/>
    <mergeCell ref="F98:H98"/>
    <mergeCell ref="R48:T48"/>
    <mergeCell ref="F48:H48"/>
    <mergeCell ref="R90:T90"/>
    <mergeCell ref="R93:T93"/>
    <mergeCell ref="R94:T94"/>
    <mergeCell ref="F66:H66"/>
    <mergeCell ref="C83:H83"/>
    <mergeCell ref="C84:D84"/>
    <mergeCell ref="B100:D100"/>
    <mergeCell ref="B98:D99"/>
    <mergeCell ref="B101:D101"/>
    <mergeCell ref="B102:D102"/>
    <mergeCell ref="B107:D107"/>
    <mergeCell ref="B108:D108"/>
    <mergeCell ref="B109:D109"/>
    <mergeCell ref="C111:Q111"/>
    <mergeCell ref="B103:D103"/>
    <mergeCell ref="B104:D104"/>
    <mergeCell ref="B105:D105"/>
    <mergeCell ref="B106:T106"/>
    <mergeCell ref="C112:Q112"/>
    <mergeCell ref="B118:E119"/>
    <mergeCell ref="O118:Q118"/>
    <mergeCell ref="O119:Q119"/>
    <mergeCell ref="M119:N119"/>
    <mergeCell ref="L116:M116"/>
    <mergeCell ref="O116:Q116"/>
    <mergeCell ref="M118:N118"/>
    <mergeCell ref="C113:Q113"/>
    <mergeCell ref="L115:M115"/>
  </mergeCells>
  <printOptions/>
  <pageMargins left="0.23" right="0.18" top="0.2" bottom="0.2" header="0.23" footer="0.2"/>
  <pageSetup horizontalDpi="600" verticalDpi="600" orientation="landscape" paperSize="9" scale="85" r:id="rId1"/>
  <rowBreaks count="3" manualBreakCount="3">
    <brk id="34" max="20" man="1"/>
    <brk id="71" max="19" man="1"/>
    <brk id="10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UOZ 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Fedorchuk</dc:creator>
  <cp:keywords/>
  <dc:description/>
  <cp:lastModifiedBy>Fedorchuk</cp:lastModifiedBy>
  <dcterms:created xsi:type="dcterms:W3CDTF">2017-01-26T07:39:12Z</dcterms:created>
  <dcterms:modified xsi:type="dcterms:W3CDTF">2017-01-26T07:40:01Z</dcterms:modified>
  <cp:category/>
  <cp:version/>
  <cp:contentType/>
  <cp:contentStatus/>
</cp:coreProperties>
</file>