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1"/>
  </bookViews>
  <sheets>
    <sheet name="100203 " sheetId="1" r:id="rId1"/>
    <sheet name="П 10 (100203)" sheetId="2" r:id="rId2"/>
  </sheets>
  <definedNames/>
  <calcPr fullCalcOnLoad="1"/>
</workbook>
</file>

<file path=xl/sharedStrings.xml><?xml version="1.0" encoding="utf-8"?>
<sst xmlns="http://schemas.openxmlformats.org/spreadsheetml/2006/main" count="582" uniqueCount="255">
  <si>
    <t>км.</t>
  </si>
  <si>
    <t>Завдання 2 . Відновлення,утримання та поточний ремонт об'єктів благоустрою та озеленення</t>
  </si>
  <si>
    <t>Завдання 3. Утримання та поточний ремонт кладовищ</t>
  </si>
  <si>
    <t>Завдання 4. Утримання та поточний ремонт зливових мереж, штучних споруд, мостів та шляхопроводів</t>
  </si>
  <si>
    <t>Завдання 5. Утримання та поточний ремонт фонтанів</t>
  </si>
  <si>
    <t>Завдання 6. Утримання місць загального користування</t>
  </si>
  <si>
    <t xml:space="preserve"> з лампами  розжарювання</t>
  </si>
  <si>
    <t xml:space="preserve">середні видатки на ремонт   1 оглядового колодязю та зливоприймальної решітки, люку </t>
  </si>
  <si>
    <t>5.15. Виробничі норм витрат матеріалів на виготовлення предметів ритуальної належності, затверджених наказом Держжитлокомунгоспу України від 29.08.2005 року № 137.</t>
  </si>
  <si>
    <t>м</t>
  </si>
  <si>
    <t>акт інвентаризації та землекористування</t>
  </si>
  <si>
    <t>5.7. Порядок визначення вартості робіт з догляду за зеленими насадженнями України”, затверджений наказом Державного комітету України з питань житлово-комунального господарства від 10.08.2005р. №121.</t>
  </si>
  <si>
    <t>5.8. Санітарні правила утримання населених місць”, затверджені  05.08.1988р.  головним  державним  санітарним  лікарем  СРСР.</t>
  </si>
  <si>
    <t xml:space="preserve">5.9. Правила утримання зелених насаджень у населених пунктах України, затверджені наказом Міністерства будівництва, архітектури та Житлово-комунального господарства України від 10.04.2006 № 105.
</t>
  </si>
  <si>
    <t>5.10. Наказ Міністерства палива та енергетики України “Про затвердження Правил технічної експлуатації електроустановок споживачів” від 25.07.2006р. №258.</t>
  </si>
  <si>
    <t>5.11. Постанова НКРЕ України “Про впровадження Правил користування електричною енергією” від 31.07.1996р. №28, а також зміни та доповнення до них.</t>
  </si>
  <si>
    <t>5.12. Рішення міської  ради  від  15.03.2007р.  № 159  “Про  закріплення  територій  для  додержання  належного  санітарного  стану  в  м.Житомирі”.</t>
  </si>
  <si>
    <t xml:space="preserve">5.13. Необхідний мінімальний перелік вимог щодо порядку організації поховань і ритуального обслуговування населення, затвердженого наказом Держжитлокомунгоспу України  від 19 листопада 2003 р. № 193. </t>
  </si>
  <si>
    <t xml:space="preserve">5.14. Порядок утримання кладовищ та інших місць поховань”, затверджений  наказом Держжитлокомунгоспу України  від 19 листопада 2003 р. № 193. </t>
  </si>
  <si>
    <t xml:space="preserve">  - видатки на оплату електроенергії по зовнішньому  освітленню</t>
  </si>
  <si>
    <t xml:space="preserve">   - видатки на газопостачання на Монументі Слави</t>
  </si>
  <si>
    <t>Утримання та  ремонт кладовищ</t>
  </si>
  <si>
    <t>Утримання та ремонт зливових мереж, штучних споруд, мостів та шляхопроводів</t>
  </si>
  <si>
    <t xml:space="preserve"> - видатки на водопостачання та водовідведення</t>
  </si>
  <si>
    <t>Завдання 1. Забезпечення утримання та поточного ремонту мереж зовнішнього освітлення</t>
  </si>
  <si>
    <t>кількість світлоточок всього:</t>
  </si>
  <si>
    <t>акти інвентаризації та технічні паспорти мереж</t>
  </si>
  <si>
    <t>загальна протяжність електричних мереж</t>
  </si>
  <si>
    <t>видатки на оплату електроенергії по зовнішньому освітленню</t>
  </si>
  <si>
    <t>видатки на виконання заходів програми, в т.ч.</t>
  </si>
  <si>
    <t xml:space="preserve">видатки на утримання мереж зовнішнього освітлення </t>
  </si>
  <si>
    <t>видатки на поточний ремонт мереж зовнішнього освітлення</t>
  </si>
  <si>
    <t>обсяг споживання електроенергії на зовнішнє освітлення в рік</t>
  </si>
  <si>
    <t>акт технічного обстеження</t>
  </si>
  <si>
    <t>кількість світлоточок які знаходяться на утриманні</t>
  </si>
  <si>
    <t>кількість світлоточок які підлягають поточному ремонту</t>
  </si>
  <si>
    <t>кількість світлоточок які планується відремонтувати</t>
  </si>
  <si>
    <t>середній розмір витрат на  утримання 1 км електромереж</t>
  </si>
  <si>
    <t xml:space="preserve">середній розмір витрат на поточний ремонт 1 км електоромереж </t>
  </si>
  <si>
    <t>динаміка  видатків на утримання та поточний ремонт електричних мереж та світлоточок в порівнянні з попереднім роком</t>
  </si>
  <si>
    <t>відсоток протяжності електромереж, які планується відремонтувати до загальної протяжності електромереж</t>
  </si>
  <si>
    <t>відсоток кількості світлоточок, які планується відремонтувати до загальної кількості світлоточок</t>
  </si>
  <si>
    <t>кількість дерев на зелених зонах міста</t>
  </si>
  <si>
    <t>площа зелених насаджень</t>
  </si>
  <si>
    <t>площа газонів</t>
  </si>
  <si>
    <t>площа квітників</t>
  </si>
  <si>
    <t>кількість  лавок</t>
  </si>
  <si>
    <t>акт обстеження</t>
  </si>
  <si>
    <t>протяжність лавок</t>
  </si>
  <si>
    <t>п.м.</t>
  </si>
  <si>
    <t>площа доріжок</t>
  </si>
  <si>
    <t>м 2</t>
  </si>
  <si>
    <t>кількість аварійних дерев</t>
  </si>
  <si>
    <t>кількість аварійних дерев, що планується зрізати</t>
  </si>
  <si>
    <t>кількість дерев, що планується обрізати та кронувати</t>
  </si>
  <si>
    <t>площа об"єктів, що потребує прибирання</t>
  </si>
  <si>
    <t xml:space="preserve">площа об"єктів, яку планується прибирати </t>
  </si>
  <si>
    <t>середні видатки на зрізання 1 аварійного дерева</t>
  </si>
  <si>
    <t>середні видатки на обрізання та кронування 1 дерева</t>
  </si>
  <si>
    <t>середньомісячні видатки на прибирання 1 га площі об"єктів благоустрою</t>
  </si>
  <si>
    <t>відсоток кількості  аварійних дерев, що планується зрізати до загальної кількості дерев на зелених зонах міста</t>
  </si>
  <si>
    <t>видатки на утримання кладовищ</t>
  </si>
  <si>
    <t>видатки на охорону кладовищ</t>
  </si>
  <si>
    <t>видатки на поховання одиноких та невідомих громадян в рік</t>
  </si>
  <si>
    <t xml:space="preserve">видатки на поточний ремонт кладовищ </t>
  </si>
  <si>
    <t>загальна площа кладовищ з прилеглою територією</t>
  </si>
  <si>
    <t>санітарні норми</t>
  </si>
  <si>
    <t>площа кладовищ, яка підлягає охороні</t>
  </si>
  <si>
    <t>наказ</t>
  </si>
  <si>
    <t>акт інветаризації (обстеження)</t>
  </si>
  <si>
    <t>середньомісячні видатки на охорону 1 га кладовищ</t>
  </si>
  <si>
    <t>середньомісячні видатки на поховання одиноких та невідомих громадян</t>
  </si>
  <si>
    <t>динаміка площі кладовищ  (в порівнянні з відповідним періодом минулого року)</t>
  </si>
  <si>
    <t xml:space="preserve">розрахунок </t>
  </si>
  <si>
    <t>динаміка видатків на утримання та поточний ремонт кладовищ  (в порівнянні з відповідним періодом минулого року)</t>
  </si>
  <si>
    <t>кількість мостів, шляхопроводів та пішохідних містків</t>
  </si>
  <si>
    <t>кількість оглядових колодязів та зливоприймальних решіток</t>
  </si>
  <si>
    <t>площа мостів, шляхопроводів та пішохідних містків</t>
  </si>
  <si>
    <t>кв. м</t>
  </si>
  <si>
    <t xml:space="preserve">площа бардюрного каменю, мостових тумб на мостах  </t>
  </si>
  <si>
    <t>протяжність колекторів зливової каналізації</t>
  </si>
  <si>
    <t>км</t>
  </si>
  <si>
    <t>протяжність дренажної мережі</t>
  </si>
  <si>
    <t>протяжність колесовідбійної огорожі</t>
  </si>
  <si>
    <t>видатки на прибирання мостів та шляхопроводів</t>
  </si>
  <si>
    <t>видатки на фарбування барєрної огорожі та бордюрного каменю на мостах та шляхопроводах, колесовідбійного огородження, мостових тумб</t>
  </si>
  <si>
    <t>видатки на промивку та прочищення зливових мереж</t>
  </si>
  <si>
    <t>витрати на обслуговування очисних споруд Північно-західного району</t>
  </si>
  <si>
    <t>видатки на ремонт зливоприймальних решіток та колодязів</t>
  </si>
  <si>
    <t>площа мостів, шляхопроводів та пішохідних містків, що планується утримувати</t>
  </si>
  <si>
    <t>кількість оглядових колодязів та зливоприймальних решіток, що необхідно відремонтувати</t>
  </si>
  <si>
    <t>кількість оглядових колодязів та зливоприймальних решіток, що планується відремонтувати</t>
  </si>
  <si>
    <t>протяжність мереж зливової каналізації, що необхідно прочистити</t>
  </si>
  <si>
    <t>протяжність мереж зливової каналізації, що планується прочистити</t>
  </si>
  <si>
    <t>протяжність дренажної мережі, що потребує прочищення</t>
  </si>
  <si>
    <t>протяжність дренажної мережі, що планується відремонтувати</t>
  </si>
  <si>
    <t>площа бордюрного каменю та мостових тумб на мостах, що потрібно пофарбувати</t>
  </si>
  <si>
    <t>площа бордюрного каменю та мостових тумб на мостах, що планується пофарбувати</t>
  </si>
  <si>
    <t>середні видатки на прочищення 1 км  зливової каналізації</t>
  </si>
  <si>
    <t>середні видатки на покраску 1 кв. м. бордюрного каменю та мостових тумб на мостах</t>
  </si>
  <si>
    <t>питома вага кількості оглядових колодязів та зливоприймальних решіток, що планується відремонтувати до кількості оглядових колодязів та зливоприймальних решіток, що потрібно відремонтувати</t>
  </si>
  <si>
    <t>питома вага кількості мереж зливової каналізації, що планується прочистити до кількості мереж зливової каналізації, що потрібно прочистити</t>
  </si>
  <si>
    <t>питома вага протяжності  дренажної мережі, що планується відремонтувати до протяжності дренажної мережі, що потрібно відремонтувати</t>
  </si>
  <si>
    <t>питома вага кількості бордюрного каменю та мостових тумб на мостах, що планується пофарбувати до кількості бордюрного каменю та мостових тумб на мостах, що потрібно пофарбувати</t>
  </si>
  <si>
    <t>кількість фонтанів</t>
  </si>
  <si>
    <t>кількість насосних агрегатів</t>
  </si>
  <si>
    <t>видатки на водопостачання в рік</t>
  </si>
  <si>
    <t>кількість працюючих фонтанів</t>
  </si>
  <si>
    <t>кількість працюючих насосних агрегатів</t>
  </si>
  <si>
    <t>кількість місяців роботи фонтанів в рік *</t>
  </si>
  <si>
    <t>міс.</t>
  </si>
  <si>
    <t>середньомісячні видатки на  водопостачання на один фонтан</t>
  </si>
  <si>
    <t xml:space="preserve">середньомісячні видатки на утримання та поточний ремонт (крім водопостачання)  одного фонтану </t>
  </si>
  <si>
    <t>динаміка кількості працюючих фонтанів до аналогічного періоду минулого року</t>
  </si>
  <si>
    <t>динаміка кількості місяців роботи фонтанів в рік</t>
  </si>
  <si>
    <t>0620</t>
  </si>
  <si>
    <t>підтримка вакууму в сифоні</t>
  </si>
  <si>
    <t>Управління комунального господарства Житомирської міської ради (100203)</t>
  </si>
  <si>
    <t>протяжність електричних мереж, які планується відремонтувати (поточний ремонт)</t>
  </si>
  <si>
    <t xml:space="preserve"> - видатки на виконання робіт по прибиранню об"єктів благоустрою та озеленення</t>
  </si>
  <si>
    <t xml:space="preserve"> - видатки на виконання робіт по знесенню дерев</t>
  </si>
  <si>
    <t xml:space="preserve"> - видатки на обрізування крон дерев</t>
  </si>
  <si>
    <t>відсоток кількості дерев, що планується обрізати та скронувати до загальної кількості дерев</t>
  </si>
  <si>
    <t>видатки на встановлення зливоприймальних решіток та люків</t>
  </si>
  <si>
    <t xml:space="preserve"> - викошування газонів</t>
  </si>
  <si>
    <t xml:space="preserve"> - ремонтно-будівельні роботи</t>
  </si>
  <si>
    <t xml:space="preserve">видатки на утримання та поточний ремонт фонтанів </t>
  </si>
  <si>
    <t>Утримання місць загального користування</t>
  </si>
  <si>
    <t>видатки на утримання місць загального користування</t>
  </si>
  <si>
    <t xml:space="preserve"> - видатки на оплату газопостачання на Монументі Слави</t>
  </si>
  <si>
    <t xml:space="preserve">                                                                                                </t>
  </si>
  <si>
    <t>кількість скверів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</si>
  <si>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</si>
  <si>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</si>
  <si>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</si>
  <si>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Регіональна цільова програма 1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</si>
  <si>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</si>
  <si>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</si>
  <si>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</si>
  <si>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</si>
  <si>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</si>
  <si>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</si>
  <si>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</si>
  <si>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</si>
  <si>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</si>
  <si>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</si>
  <si>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</si>
  <si>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t>Кучерявенко О.В.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</si>
  <si>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</si>
  <si>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 xml:space="preserve">наказ 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</si>
  <si>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</si>
  <si>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</si>
  <si>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</si>
  <si>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</si>
  <si>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</si>
  <si>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t xml:space="preserve">тис. гривень, у тому числі </t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</si>
  <si>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</si>
  <si>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 xml:space="preserve"> тис. гривень та спеціального фонду - </t>
  </si>
  <si>
    <t xml:space="preserve">  тис. гривень.</t>
  </si>
  <si>
    <t>5.5. Наказ Міністерства з питань житлово-комунального господарства  України від 23.09.2003р. №154 “Про Порядок проведення ремонту та утримання об’єктів міського благоустрою”.</t>
  </si>
  <si>
    <t>5.6. Закон України “Про місцеве самоврядування в Україні” від 21.05.1997 р. №280/97-ВР.</t>
  </si>
  <si>
    <r>
      <t>ПАСПОРТ</t>
    </r>
    <r>
      <rPr>
        <b/>
        <sz val="12"/>
        <rFont val="Arial Cyr"/>
        <family val="0"/>
      </rPr>
      <t xml:space="preserve"> </t>
    </r>
  </si>
  <si>
    <t>обсяг споживання електроенергії на 1 світлоточку</t>
  </si>
  <si>
    <t>Показники якості:</t>
  </si>
  <si>
    <t>9.</t>
  </si>
  <si>
    <t>С.П.Гаращук</t>
  </si>
  <si>
    <t>КФКВК</t>
  </si>
  <si>
    <t>КТКВК</t>
  </si>
  <si>
    <t>Директор департаменту бюджету та фінансів Житомирської міської ради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</si>
  <si>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</si>
  <si>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</si>
  <si>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</si>
  <si>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</si>
  <si>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</si>
  <si>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</si>
  <si>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</si>
  <si>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</si>
  <si>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</si>
  <si>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</si>
  <si>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</si>
  <si>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</si>
  <si>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</si>
  <si>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</si>
  <si>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</si>
  <si>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</si>
  <si>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</si>
  <si>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</si>
  <si>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</si>
  <si>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</si>
  <si>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</si>
  <si>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</si>
  <si>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</si>
  <si>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</si>
  <si>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</si>
  <si>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</si>
  <si>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</si>
  <si>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</si>
  <si>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</si>
  <si>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од.</t>
  </si>
  <si>
    <t>грн.</t>
  </si>
  <si>
    <t>%</t>
  </si>
  <si>
    <t>розрахунок</t>
  </si>
  <si>
    <t>Разом</t>
  </si>
  <si>
    <t>га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</si>
  <si>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</si>
  <si>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</si>
  <si>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</si>
  <si>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</si>
  <si>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</si>
  <si>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</si>
  <si>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</si>
  <si>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5.3. Закон України “Про благоустрій населених пунктів України” від 06.09.2005 р. №2807-IV.</t>
  </si>
  <si>
    <t>5.4. Закон України “Про житлово-комунальні послуги” від 24.06.2004 р. №1875-IV.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</si>
  <si>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</si>
  <si>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</si>
  <si>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</si>
  <si>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</si>
  <si>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</si>
  <si>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</si>
  <si>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 xml:space="preserve"> - видатки на догляд за квітниками</t>
  </si>
  <si>
    <t xml:space="preserve"> - інвентаризація зелених насаджень</t>
  </si>
  <si>
    <t xml:space="preserve"> - знешкодження омели, підсів газонів, садіння рослин, дерев, кущів</t>
  </si>
  <si>
    <t>КПКВК</t>
  </si>
  <si>
    <t>Показник затрат:</t>
  </si>
  <si>
    <t>акт інвентаризації</t>
  </si>
  <si>
    <t>Перелік регіональних цільових програм, які виконуються у складі бюджетної програми  (тис.грн.)</t>
  </si>
  <si>
    <t>Показники ефективності:</t>
  </si>
  <si>
    <t>розрахунок до кошторису</t>
  </si>
  <si>
    <t>Показники продукту:</t>
  </si>
  <si>
    <t>Показники затрат:</t>
  </si>
  <si>
    <t>Благоустрій міст, сіл, селищ</t>
  </si>
  <si>
    <t>5.16. Рішення міської ради від 21.12.16р. № 491 "Про міський бюджет на 2017 рік" в редакції рішення від 29.12.2016</t>
  </si>
  <si>
    <t>5.17. Програма благоустрою та розвитку комунального господарства міста Житомира на 2016-2018 роки зі змінами</t>
  </si>
  <si>
    <t xml:space="preserve"> - світлодіодні</t>
  </si>
  <si>
    <t xml:space="preserve"> - лампи ДНаТ </t>
  </si>
  <si>
    <t xml:space="preserve"> - люмінесцентні </t>
  </si>
  <si>
    <t>22-65-36</t>
  </si>
  <si>
    <t>Підвищення рівня благоустрою міста</t>
  </si>
  <si>
    <t>Забезпечення утримання та  ремонту мереж зовнішнього освітлення, в т.ч.</t>
  </si>
  <si>
    <r>
      <t>Відновлення, утримання та  ремонт об</t>
    </r>
    <r>
      <rPr>
        <sz val="9"/>
        <rFont val="Times New Roman"/>
        <family val="1"/>
      </rPr>
      <t>'</t>
    </r>
    <r>
      <rPr>
        <sz val="9"/>
        <rFont val="Arial Cyr"/>
        <family val="0"/>
      </rPr>
      <t>єктів благоустрою та озелененн, в т.ч.</t>
    </r>
  </si>
  <si>
    <t>Утримання та поточний ремонт фонтанів, в т.ч.</t>
  </si>
  <si>
    <t>площа кладовищ, яка підлягає прибиранню та поточному ремонту</t>
  </si>
  <si>
    <t>середньомісячні видатки на утримання, благоустрій та поточний ремонт 1 га кладовищ, що підлягає прибиранню та поточному ремонту</t>
  </si>
  <si>
    <t>середні видатки на прибирання 1 моста, шляхопроводу та пішохідних містків в рік</t>
  </si>
  <si>
    <t>видатки на захист від підтоплення територій міста</t>
  </si>
  <si>
    <t>площа території місць загального користування, яку планується утримувати</t>
  </si>
  <si>
    <t>середні видатки на утримання 1 кв.м. місць загального користування</t>
  </si>
  <si>
    <t>динаміка видатків на утримання місць загального користування</t>
  </si>
  <si>
    <t>тис.кв.м.</t>
  </si>
  <si>
    <t>тис.грн.</t>
  </si>
  <si>
    <t>тис.кВт</t>
  </si>
  <si>
    <t>кВт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</si>
  <si>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2017 </t>
    </r>
    <r>
      <rPr>
        <sz val="11"/>
        <rFont val="Arial Cyr"/>
        <family val="0"/>
      </rPr>
      <t xml:space="preserve">рік </t>
    </r>
  </si>
  <si>
    <r>
      <t xml:space="preserve">                              ЗАТВЕРДЖЕНО
наказ       від    31.01.2017 р.   </t>
    </r>
    <r>
      <rPr>
        <sz val="10"/>
        <rFont val="Times New Roman Cyr"/>
        <family val="0"/>
      </rPr>
      <t>№  9 -В</t>
    </r>
  </si>
  <si>
    <t xml:space="preserve">від    31 .01.2017 р.   №  2/1 -Д                          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</si>
</sst>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  <numFmt numFmtId="169" formatCode="0.00000000"/>
    <numFmt numFmtId="170" formatCode="0.0000000"/>
    <numFmt numFmtId="171" formatCode="0.000000"/>
    <numFmt numFmtId="172" formatCode="0.00000"/>
    <numFmt numFmtId="173" formatCode="0.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5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165" fontId="14" fillId="0" borderId="0" applyBorder="0" applyProtection="0">
      <alignment/>
    </xf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3" applyFont="1" applyAlignment="1">
      <alignment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53" applyFont="1" applyBorder="1" applyAlignment="1">
      <alignment horizontal="left"/>
      <protection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3" fillId="0" borderId="0" xfId="0" applyFont="1" applyAlignment="1">
      <alignment/>
    </xf>
    <xf numFmtId="0" fontId="9" fillId="0" borderId="0" xfId="53" applyFont="1" applyBorder="1" applyAlignment="1">
      <alignment/>
      <protection/>
    </xf>
    <xf numFmtId="0" fontId="0" fillId="0" borderId="0" xfId="53" applyFont="1" applyBorder="1">
      <alignment/>
      <protection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53" applyFont="1" applyAlignment="1">
      <alignment/>
      <protection/>
    </xf>
    <xf numFmtId="164" fontId="0" fillId="0" borderId="0" xfId="0" applyNumberFormat="1" applyAlignment="1">
      <alignment/>
    </xf>
    <xf numFmtId="0" fontId="6" fillId="0" borderId="0" xfId="53" applyFont="1" applyAlignment="1">
      <alignment/>
      <protection/>
    </xf>
    <xf numFmtId="0" fontId="0" fillId="0" borderId="13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49" fontId="0" fillId="0" borderId="11" xfId="53" applyNumberFormat="1" applyFont="1" applyBorder="1" applyAlignment="1">
      <alignment horizontal="center"/>
      <protection/>
    </xf>
    <xf numFmtId="0" fontId="5" fillId="0" borderId="11" xfId="0" applyFont="1" applyBorder="1" applyAlignment="1">
      <alignment/>
    </xf>
    <xf numFmtId="0" fontId="5" fillId="0" borderId="0" xfId="53" applyFont="1" applyBorder="1" applyAlignment="1">
      <alignment/>
      <protection/>
    </xf>
    <xf numFmtId="0" fontId="0" fillId="0" borderId="11" xfId="0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1" fontId="0" fillId="0" borderId="15" xfId="0" applyNumberFormat="1" applyBorder="1" applyAlignment="1">
      <alignment wrapText="1"/>
    </xf>
    <xf numFmtId="164" fontId="0" fillId="0" borderId="15" xfId="0" applyNumberFormat="1" applyBorder="1" applyAlignment="1">
      <alignment wrapText="1"/>
    </xf>
    <xf numFmtId="4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center" vertical="distributed" wrapText="1"/>
    </xf>
    <xf numFmtId="0" fontId="12" fillId="0" borderId="10" xfId="0" applyFont="1" applyBorder="1" applyAlignment="1">
      <alignment horizontal="left" vertical="distributed" wrapText="1"/>
    </xf>
    <xf numFmtId="4" fontId="0" fillId="0" borderId="10" xfId="0" applyNumberFormat="1" applyBorder="1" applyAlignment="1">
      <alignment horizontal="center"/>
    </xf>
    <xf numFmtId="0" fontId="12" fillId="0" borderId="1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0" fillId="0" borderId="17" xfId="0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4" fontId="0" fillId="0" borderId="10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0" fillId="0" borderId="12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67" fontId="37" fillId="0" borderId="0" xfId="0" applyNumberFormat="1" applyFont="1" applyFill="1" applyBorder="1" applyAlignment="1">
      <alignment horizontal="center"/>
    </xf>
    <xf numFmtId="3" fontId="37" fillId="0" borderId="0" xfId="0" applyNumberFormat="1" applyFont="1" applyFill="1" applyBorder="1" applyAlignment="1">
      <alignment horizontal="center"/>
    </xf>
    <xf numFmtId="167" fontId="38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4" fontId="37" fillId="0" borderId="0" xfId="0" applyNumberFormat="1" applyFont="1" applyFill="1" applyBorder="1" applyAlignment="1">
      <alignment horizontal="center"/>
    </xf>
    <xf numFmtId="4" fontId="38" fillId="0" borderId="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164" fontId="37" fillId="0" borderId="0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37" fillId="0" borderId="0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67" fontId="20" fillId="0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 wrapText="1"/>
    </xf>
    <xf numFmtId="164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164" fontId="20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12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5" fillId="0" borderId="0" xfId="0" applyFont="1" applyBorder="1" applyAlignment="1">
      <alignment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 wrapText="1"/>
    </xf>
    <xf numFmtId="0" fontId="19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167" fontId="0" fillId="0" borderId="10" xfId="0" applyNumberFormat="1" applyFont="1" applyBorder="1" applyAlignment="1">
      <alignment horizontal="center" wrapText="1"/>
    </xf>
    <xf numFmtId="167" fontId="0" fillId="0" borderId="12" xfId="0" applyNumberFormat="1" applyFont="1" applyBorder="1" applyAlignment="1">
      <alignment horizontal="center" wrapText="1"/>
    </xf>
    <xf numFmtId="167" fontId="0" fillId="0" borderId="15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9" fillId="0" borderId="12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164" fontId="0" fillId="0" borderId="10" xfId="0" applyNumberFormat="1" applyBorder="1" applyAlignment="1">
      <alignment horizontal="center" wrapText="1"/>
    </xf>
    <xf numFmtId="0" fontId="4" fillId="0" borderId="13" xfId="53" applyFont="1" applyBorder="1" applyAlignment="1">
      <alignment horizontal="center"/>
      <protection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0" xfId="53" applyFont="1" applyBorder="1" applyAlignment="1">
      <alignment horizontal="center"/>
      <protection/>
    </xf>
    <xf numFmtId="0" fontId="9" fillId="0" borderId="10" xfId="0" applyFont="1" applyBorder="1" applyAlignment="1">
      <alignment horizontal="left" wrapText="1"/>
    </xf>
    <xf numFmtId="164" fontId="0" fillId="0" borderId="0" xfId="53" applyNumberFormat="1" applyFont="1" applyAlignment="1">
      <alignment horizontal="center"/>
      <protection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3" xfId="53" applyFont="1" applyBorder="1" applyAlignment="1">
      <alignment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53" applyNumberFormat="1" applyFont="1" applyBorder="1" applyAlignment="1">
      <alignment horizontal="center"/>
      <protection/>
    </xf>
    <xf numFmtId="49" fontId="2" fillId="0" borderId="0" xfId="53" applyNumberFormat="1" applyFont="1" applyBorder="1" applyAlignment="1">
      <alignment horizontal="left" wrapText="1"/>
      <protection/>
    </xf>
    <xf numFmtId="0" fontId="0" fillId="0" borderId="11" xfId="0" applyFont="1" applyBorder="1" applyAlignment="1">
      <alignment wrapText="1"/>
    </xf>
    <xf numFmtId="0" fontId="7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left"/>
      <protection/>
    </xf>
    <xf numFmtId="0" fontId="2" fillId="0" borderId="11" xfId="53" applyFont="1" applyBorder="1" applyAlignment="1">
      <alignment horizontal="left"/>
      <protection/>
    </xf>
    <xf numFmtId="0" fontId="0" fillId="0" borderId="0" xfId="53" applyFont="1" applyBorder="1" applyAlignment="1">
      <alignment/>
      <protection/>
    </xf>
    <xf numFmtId="0" fontId="0" fillId="0" borderId="11" xfId="53" applyFont="1" applyBorder="1" applyAlignment="1">
      <alignment horizontal="center"/>
      <protection/>
    </xf>
    <xf numFmtId="0" fontId="0" fillId="0" borderId="11" xfId="53" applyFont="1" applyBorder="1" applyAlignment="1">
      <alignment/>
      <protection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49" fontId="4" fillId="0" borderId="13" xfId="53" applyNumberFormat="1" applyFont="1" applyBorder="1" applyAlignment="1">
      <alignment horizontal="center" wrapText="1"/>
      <protection/>
    </xf>
    <xf numFmtId="49" fontId="2" fillId="0" borderId="0" xfId="53" applyNumberFormat="1" applyFont="1" applyAlignment="1">
      <alignment horizontal="center" wrapText="1"/>
      <protection/>
    </xf>
    <xf numFmtId="49" fontId="3" fillId="0" borderId="0" xfId="53" applyNumberFormat="1" applyFont="1" applyBorder="1" applyAlignment="1">
      <alignment horizontal="left" wrapText="1"/>
      <protection/>
    </xf>
    <xf numFmtId="49" fontId="2" fillId="0" borderId="0" xfId="53" applyNumberFormat="1" applyFont="1" applyAlignment="1">
      <alignment horizontal="left" wrapText="1"/>
      <protection/>
    </xf>
    <xf numFmtId="0" fontId="0" fillId="0" borderId="11" xfId="0" applyFont="1" applyBorder="1" applyAlignment="1">
      <alignment/>
    </xf>
    <xf numFmtId="164" fontId="0" fillId="0" borderId="14" xfId="0" applyNumberFormat="1" applyBorder="1" applyAlignment="1">
      <alignment horizontal="center" wrapText="1"/>
    </xf>
    <xf numFmtId="167" fontId="9" fillId="0" borderId="10" xfId="0" applyNumberFormat="1" applyFont="1" applyBorder="1" applyAlignment="1">
      <alignment horizontal="center" wrapText="1"/>
    </xf>
    <xf numFmtId="1" fontId="0" fillId="0" borderId="14" xfId="0" applyNumberForma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2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0"/>
  <sheetViews>
    <sheetView zoomScalePageLayoutView="0" workbookViewId="0" topLeftCell="A28">
      <selection activeCell="T20" sqref="T20"/>
    </sheetView>
  </sheetViews>
  <sheetFormatPr defaultColWidth="9.00390625" defaultRowHeight="12.75"/>
  <cols>
    <col min="1" max="1" width="3.625" style="0" customWidth="1"/>
    <col min="2" max="2" width="5.875" style="0" customWidth="1"/>
    <col min="3" max="3" width="5.625" style="0" customWidth="1"/>
    <col min="4" max="4" width="28.25390625" style="0" customWidth="1"/>
    <col min="5" max="5" width="7.75390625" style="0" customWidth="1"/>
    <col min="6" max="6" width="4.00390625" style="0" customWidth="1"/>
    <col min="7" max="7" width="4.625" style="0" customWidth="1"/>
    <col min="8" max="8" width="4.75390625" style="0" customWidth="1"/>
    <col min="10" max="10" width="5.25390625" style="0" customWidth="1"/>
    <col min="11" max="11" width="2.75390625" style="0" customWidth="1"/>
    <col min="12" max="12" width="7.875" style="0" customWidth="1"/>
    <col min="13" max="13" width="9.125" style="0" hidden="1" customWidth="1"/>
    <col min="14" max="14" width="2.75390625" style="0" customWidth="1"/>
    <col min="15" max="15" width="8.25390625" style="0" customWidth="1"/>
    <col min="17" max="17" width="4.375" style="0" customWidth="1"/>
    <col min="18" max="18" width="5.875" style="0" hidden="1" customWidth="1"/>
    <col min="19" max="19" width="10.125" style="0" customWidth="1"/>
    <col min="21" max="21" width="4.00390625" style="0" customWidth="1"/>
    <col min="28" max="28" width="3.875" style="0" customWidth="1"/>
    <col min="29" max="29" width="4.875" style="0" customWidth="1"/>
    <col min="30" max="30" width="5.625" style="0" customWidth="1"/>
    <col min="31" max="31" width="4.125" style="0" customWidth="1"/>
    <col min="32" max="32" width="3.875" style="0" customWidth="1"/>
    <col min="33" max="33" width="3.625" style="0" customWidth="1"/>
    <col min="34" max="34" width="5.00390625" style="0" customWidth="1"/>
    <col min="35" max="35" width="6.375" style="0" customWidth="1"/>
    <col min="36" max="36" width="4.875" style="0" customWidth="1"/>
    <col min="37" max="37" width="3.25390625" style="0" customWidth="1"/>
    <col min="38" max="38" width="3.75390625" style="0" customWidth="1"/>
    <col min="39" max="39" width="4.875" style="0" customWidth="1"/>
  </cols>
  <sheetData>
    <row r="1" spans="1:19" ht="12.75" customHeight="1">
      <c r="A1" s="7"/>
      <c r="C1" s="28"/>
      <c r="O1" s="222" t="s">
        <v>169</v>
      </c>
      <c r="P1" s="153"/>
      <c r="Q1" s="153"/>
      <c r="R1" s="153"/>
      <c r="S1" s="153"/>
    </row>
    <row r="2" spans="1:19" ht="12.75">
      <c r="A2" s="7"/>
      <c r="O2" s="153"/>
      <c r="P2" s="153"/>
      <c r="Q2" s="153"/>
      <c r="R2" s="153"/>
      <c r="S2" s="153"/>
    </row>
    <row r="3" spans="1:19" ht="12.75">
      <c r="A3" s="7"/>
      <c r="O3" s="153"/>
      <c r="P3" s="153"/>
      <c r="Q3" s="153"/>
      <c r="R3" s="153"/>
      <c r="S3" s="153"/>
    </row>
    <row r="4" spans="1:19" ht="12.75" customHeight="1">
      <c r="A4" s="7"/>
      <c r="O4" s="223" t="s">
        <v>132</v>
      </c>
      <c r="P4" s="220"/>
      <c r="Q4" s="220"/>
      <c r="R4" s="220"/>
      <c r="S4" s="220"/>
    </row>
    <row r="5" spans="1:19" ht="12.75">
      <c r="A5" s="7"/>
      <c r="O5" s="224" t="s">
        <v>253</v>
      </c>
      <c r="P5" s="224"/>
      <c r="Q5" s="224"/>
      <c r="R5" s="224"/>
      <c r="S5" s="224"/>
    </row>
    <row r="6" spans="1:19" ht="12.75" customHeight="1" hidden="1">
      <c r="A6" s="7"/>
      <c r="O6" s="224"/>
      <c r="P6" s="224"/>
      <c r="Q6" s="224"/>
      <c r="R6" s="224"/>
      <c r="S6" s="224"/>
    </row>
    <row r="7" spans="1:19" ht="14.25" customHeight="1">
      <c r="A7" s="7"/>
      <c r="O7" s="224"/>
      <c r="P7" s="224"/>
      <c r="Q7" s="224"/>
      <c r="R7" s="224"/>
      <c r="S7" s="224"/>
    </row>
    <row r="8" spans="1:19" ht="12.75" customHeight="1">
      <c r="A8" s="7"/>
      <c r="O8" s="225" t="s">
        <v>152</v>
      </c>
      <c r="P8" s="225"/>
      <c r="Q8" s="225"/>
      <c r="R8" s="225"/>
      <c r="S8" s="225"/>
    </row>
    <row r="9" spans="1:19" ht="12.75">
      <c r="A9" s="7"/>
      <c r="O9" s="221" t="s">
        <v>170</v>
      </c>
      <c r="P9" s="221"/>
      <c r="Q9" s="221"/>
      <c r="R9" s="221"/>
      <c r="S9" s="221"/>
    </row>
    <row r="10" spans="1:19" ht="12.75">
      <c r="A10" s="7"/>
      <c r="O10" s="211" t="s">
        <v>149</v>
      </c>
      <c r="P10" s="211"/>
      <c r="Q10" s="211"/>
      <c r="R10" s="211"/>
      <c r="S10" s="211"/>
    </row>
    <row r="11" spans="1:19" ht="12.75">
      <c r="A11" s="7"/>
      <c r="O11" s="212" t="s">
        <v>204</v>
      </c>
      <c r="P11" s="212"/>
      <c r="Q11" s="212"/>
      <c r="R11" s="212"/>
      <c r="S11" s="212"/>
    </row>
    <row r="12" spans="1:19" ht="26.25" customHeight="1">
      <c r="A12" s="7"/>
      <c r="O12" s="195" t="s">
        <v>171</v>
      </c>
      <c r="P12" s="195"/>
      <c r="Q12" s="195"/>
      <c r="R12" s="195"/>
      <c r="S12" s="195"/>
    </row>
    <row r="13" spans="1:19" ht="12.75">
      <c r="A13" s="7"/>
      <c r="O13" s="214" t="s">
        <v>254</v>
      </c>
      <c r="P13" s="214"/>
      <c r="Q13" s="214"/>
      <c r="R13" s="214"/>
      <c r="S13" s="214"/>
    </row>
    <row r="14" spans="1:19" ht="27.75" customHeight="1">
      <c r="A14" s="7"/>
      <c r="O14" s="215"/>
      <c r="P14" s="215"/>
      <c r="Q14" s="215"/>
      <c r="R14" s="215"/>
      <c r="S14" s="215"/>
    </row>
    <row r="15" spans="1:19" ht="9.75" customHeight="1">
      <c r="A15" s="7"/>
      <c r="O15" s="13"/>
      <c r="P15" s="13"/>
      <c r="Q15" s="13"/>
      <c r="R15" s="13"/>
      <c r="S15" s="13"/>
    </row>
    <row r="16" ht="12.75">
      <c r="A16" s="7"/>
    </row>
    <row r="17" spans="1:19" ht="18">
      <c r="A17" s="1"/>
      <c r="B17" s="2"/>
      <c r="C17" s="2"/>
      <c r="D17" s="2"/>
      <c r="E17" s="2"/>
      <c r="F17" s="2"/>
      <c r="G17" s="2"/>
      <c r="H17" s="46" t="s">
        <v>161</v>
      </c>
      <c r="I17" s="46"/>
      <c r="J17" s="46"/>
      <c r="K17" s="46"/>
      <c r="L17" s="46"/>
      <c r="M17" s="46"/>
      <c r="N17" s="46"/>
      <c r="S17" s="2"/>
    </row>
    <row r="18" spans="1:19" ht="14.25">
      <c r="A18" s="1"/>
      <c r="B18" s="2"/>
      <c r="C18" s="2"/>
      <c r="D18" s="213" t="s">
        <v>252</v>
      </c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"/>
    </row>
    <row r="19" spans="1:19" ht="14.25">
      <c r="A19" s="1"/>
      <c r="B19" s="2"/>
      <c r="C19" s="2"/>
      <c r="D19" s="2"/>
      <c r="E19" s="2"/>
      <c r="F19" s="2"/>
      <c r="G19" s="2"/>
      <c r="H19" s="14"/>
      <c r="I19" s="4"/>
      <c r="J19" s="4"/>
      <c r="K19" s="4"/>
      <c r="L19" s="4"/>
      <c r="M19" s="4"/>
      <c r="N19" s="4"/>
      <c r="S19" s="2"/>
    </row>
    <row r="20" spans="1:19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2.75">
      <c r="A21" s="1" t="s">
        <v>172</v>
      </c>
      <c r="B21" s="217">
        <v>4100000</v>
      </c>
      <c r="C21" s="217"/>
      <c r="D21" s="2"/>
      <c r="E21" s="218" t="s">
        <v>153</v>
      </c>
      <c r="F21" s="21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5"/>
    </row>
    <row r="22" spans="1:19" ht="14.25" customHeight="1">
      <c r="A22" s="1"/>
      <c r="B22" s="208" t="s">
        <v>173</v>
      </c>
      <c r="C22" s="208"/>
      <c r="D22" s="2"/>
      <c r="E22" s="200" t="s">
        <v>174</v>
      </c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6"/>
      <c r="Q22" s="6"/>
      <c r="R22" s="3"/>
      <c r="S22" s="3"/>
    </row>
    <row r="23" spans="1:19" ht="6" customHeight="1">
      <c r="A23" s="1"/>
      <c r="B23" s="2"/>
      <c r="C23" s="2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.75">
      <c r="A24" s="1" t="s">
        <v>175</v>
      </c>
      <c r="B24" s="210">
        <v>4110000</v>
      </c>
      <c r="C24" s="210"/>
      <c r="D24" s="2"/>
      <c r="E24" s="218" t="s">
        <v>117</v>
      </c>
      <c r="F24" s="21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5"/>
    </row>
    <row r="25" spans="1:19" ht="12.75">
      <c r="A25" s="1"/>
      <c r="B25" s="208" t="s">
        <v>173</v>
      </c>
      <c r="C25" s="208"/>
      <c r="D25" s="2"/>
      <c r="E25" s="200" t="s">
        <v>176</v>
      </c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6"/>
      <c r="Q25" s="6"/>
      <c r="R25" s="3"/>
      <c r="S25" s="3"/>
    </row>
    <row r="26" spans="1:19" ht="6" customHeight="1">
      <c r="A26" s="1"/>
      <c r="B26" s="18"/>
      <c r="C26" s="18"/>
      <c r="D26" s="30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3"/>
      <c r="S26" s="3"/>
    </row>
    <row r="27" spans="1:19" ht="12.75">
      <c r="A27" s="1" t="s">
        <v>178</v>
      </c>
      <c r="B27" s="209">
        <v>4116060</v>
      </c>
      <c r="C27" s="209"/>
      <c r="D27" s="52" t="s">
        <v>115</v>
      </c>
      <c r="E27" s="55" t="s">
        <v>230</v>
      </c>
      <c r="F27" s="55"/>
      <c r="G27" s="55"/>
      <c r="H27" s="55"/>
      <c r="I27" s="55"/>
      <c r="J27" s="55"/>
      <c r="K27" s="55"/>
      <c r="L27" s="55"/>
      <c r="M27" s="53"/>
      <c r="N27" s="53"/>
      <c r="O27" s="53"/>
      <c r="P27" s="62"/>
      <c r="Q27" s="62"/>
      <c r="R27" s="35"/>
      <c r="S27" s="54"/>
    </row>
    <row r="28" spans="1:19" ht="12.75">
      <c r="A28" s="1"/>
      <c r="B28" s="216" t="s">
        <v>173</v>
      </c>
      <c r="C28" s="216"/>
      <c r="D28" s="41" t="s">
        <v>166</v>
      </c>
      <c r="I28" s="54" t="s">
        <v>177</v>
      </c>
      <c r="J28" s="61"/>
      <c r="K28" s="61"/>
      <c r="L28" s="61"/>
      <c r="M28" s="61"/>
      <c r="N28" s="3"/>
      <c r="O28" s="3"/>
      <c r="S28" s="3"/>
    </row>
    <row r="29" spans="1:19" ht="6" customHeight="1">
      <c r="A29" s="1"/>
      <c r="B29" s="5"/>
      <c r="C29" s="5"/>
      <c r="D29" s="2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S29" s="3"/>
    </row>
    <row r="30" spans="1:19" ht="12.75">
      <c r="A30" s="1"/>
      <c r="B30" s="2"/>
      <c r="C30" s="2"/>
      <c r="D30" s="2"/>
      <c r="E30" s="30"/>
      <c r="F30" s="30"/>
      <c r="G30" s="30"/>
      <c r="H30" s="30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"/>
    </row>
    <row r="31" spans="1:19" ht="12.75">
      <c r="A31" s="1" t="s">
        <v>179</v>
      </c>
      <c r="B31" s="44" t="s">
        <v>154</v>
      </c>
      <c r="C31" s="3"/>
      <c r="D31" s="3"/>
      <c r="E31" s="3"/>
      <c r="F31" s="3"/>
      <c r="G31" s="3"/>
      <c r="H31" s="3"/>
      <c r="I31" s="202">
        <f>R75</f>
        <v>45840.43</v>
      </c>
      <c r="J31" s="202"/>
      <c r="K31" s="3" t="s">
        <v>155</v>
      </c>
      <c r="L31" s="3"/>
      <c r="M31" s="3"/>
      <c r="N31" s="3"/>
      <c r="O31" s="3"/>
      <c r="P31" s="3"/>
      <c r="Q31" s="3"/>
      <c r="R31" s="3"/>
      <c r="S31" s="3"/>
    </row>
    <row r="32" spans="1:19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6" ht="12.75">
      <c r="A33" s="7"/>
      <c r="B33" s="4" t="s">
        <v>156</v>
      </c>
      <c r="C33" s="4"/>
      <c r="D33" s="4"/>
      <c r="E33" s="45">
        <f>N75</f>
        <v>44615.43</v>
      </c>
      <c r="F33" s="4" t="s">
        <v>157</v>
      </c>
      <c r="G33" s="4"/>
      <c r="H33" s="4"/>
      <c r="I33" s="4"/>
      <c r="J33" s="4"/>
      <c r="K33" s="4"/>
      <c r="L33" s="219">
        <f>P75</f>
        <v>1225</v>
      </c>
      <c r="M33" s="219"/>
      <c r="N33" s="4" t="s">
        <v>158</v>
      </c>
      <c r="O33" s="4"/>
      <c r="P33" s="4"/>
    </row>
    <row r="34" spans="1:16" ht="12.75">
      <c r="A34" s="7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7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8" ht="18.75" customHeight="1">
      <c r="A37" s="7" t="s">
        <v>180</v>
      </c>
      <c r="B37" s="153" t="s">
        <v>195</v>
      </c>
      <c r="C37" s="153"/>
      <c r="D37" s="153"/>
      <c r="E37" s="153"/>
      <c r="F37" s="153"/>
      <c r="G37" s="153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</row>
    <row r="38" spans="1:18" ht="15.75" customHeight="1">
      <c r="A38" s="7"/>
      <c r="B38" s="205" t="s">
        <v>209</v>
      </c>
      <c r="C38" s="205"/>
      <c r="D38" s="205"/>
      <c r="E38" s="205"/>
      <c r="F38" s="4"/>
      <c r="G38" s="4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ht="15" customHeight="1">
      <c r="A39" s="7"/>
      <c r="B39" s="205" t="s">
        <v>210</v>
      </c>
      <c r="C39" s="205"/>
      <c r="D39" s="205"/>
      <c r="E39" s="205"/>
      <c r="F39" s="4"/>
      <c r="G39" s="4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8" customHeight="1">
      <c r="A40" s="7"/>
      <c r="B40" s="205" t="s">
        <v>211</v>
      </c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13"/>
      <c r="N40" s="13"/>
      <c r="O40" s="13"/>
      <c r="P40" s="13"/>
      <c r="Q40" s="13"/>
      <c r="R40" s="13"/>
    </row>
    <row r="41" spans="1:18" ht="17.25" customHeight="1">
      <c r="A41" s="7"/>
      <c r="B41" s="233" t="s">
        <v>212</v>
      </c>
      <c r="C41" s="233"/>
      <c r="D41" s="233"/>
      <c r="E41" s="233"/>
      <c r="F41" s="233"/>
      <c r="G41" s="233"/>
      <c r="H41" s="233"/>
      <c r="I41" s="233"/>
      <c r="J41" s="233"/>
      <c r="K41" s="233"/>
      <c r="L41" s="13"/>
      <c r="M41" s="13"/>
      <c r="N41" s="13"/>
      <c r="O41" s="13"/>
      <c r="P41" s="13"/>
      <c r="Q41" s="13"/>
      <c r="R41" s="13"/>
    </row>
    <row r="42" spans="1:19" ht="30.75" customHeight="1">
      <c r="A42" s="7"/>
      <c r="B42" s="206" t="s">
        <v>159</v>
      </c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</row>
    <row r="43" spans="1:18" ht="17.25" customHeight="1">
      <c r="A43" s="7"/>
      <c r="B43" s="205" t="s">
        <v>160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13"/>
      <c r="N43" s="13"/>
      <c r="O43" s="13"/>
      <c r="P43" s="13"/>
      <c r="Q43" s="13"/>
      <c r="R43" s="13"/>
    </row>
    <row r="44" spans="1:19" ht="24.75" customHeight="1">
      <c r="A44" s="7"/>
      <c r="B44" s="206" t="s">
        <v>11</v>
      </c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</row>
    <row r="45" spans="1:19" ht="18" customHeight="1">
      <c r="A45" s="7"/>
      <c r="B45" s="205" t="s">
        <v>12</v>
      </c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</row>
    <row r="46" spans="1:19" ht="26.25" customHeight="1">
      <c r="A46" s="7"/>
      <c r="B46" s="196" t="s">
        <v>13</v>
      </c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</row>
    <row r="47" spans="1:19" ht="27" customHeight="1">
      <c r="A47" s="7"/>
      <c r="B47" s="234" t="s">
        <v>14</v>
      </c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</row>
    <row r="48" spans="1:19" ht="27" customHeight="1">
      <c r="A48" s="7"/>
      <c r="B48" s="204" t="s">
        <v>15</v>
      </c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</row>
    <row r="49" spans="1:19" ht="30" customHeight="1">
      <c r="A49" s="7"/>
      <c r="B49" s="204" t="s">
        <v>16</v>
      </c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</row>
    <row r="50" spans="1:19" ht="26.25" customHeight="1">
      <c r="A50" s="7"/>
      <c r="B50" s="206" t="s">
        <v>17</v>
      </c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43"/>
    </row>
    <row r="51" spans="1:19" ht="30.75" customHeight="1">
      <c r="A51" s="7"/>
      <c r="B51" s="207" t="s">
        <v>18</v>
      </c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</row>
    <row r="52" spans="1:19" ht="30" customHeight="1">
      <c r="A52" s="7"/>
      <c r="B52" s="206" t="s">
        <v>8</v>
      </c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</row>
    <row r="53" spans="1:19" ht="15.75" customHeight="1">
      <c r="A53" s="7"/>
      <c r="B53" s="235" t="s">
        <v>231</v>
      </c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</row>
    <row r="54" spans="1:19" ht="12.75" customHeight="1">
      <c r="A54" s="7"/>
      <c r="B54" s="207" t="s">
        <v>232</v>
      </c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</row>
    <row r="55" spans="1:19" ht="13.5" customHeight="1">
      <c r="A55" s="7" t="s">
        <v>181</v>
      </c>
      <c r="B55" s="203" t="s">
        <v>196</v>
      </c>
      <c r="C55" s="203"/>
      <c r="D55" s="203"/>
      <c r="E55" s="203" t="s">
        <v>237</v>
      </c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</row>
    <row r="56" spans="1:19" ht="15.75" customHeight="1">
      <c r="A56" s="7"/>
      <c r="B56" s="4"/>
      <c r="C56" s="4"/>
      <c r="D56" s="4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</row>
    <row r="57" spans="1:18" ht="5.25" customHeight="1">
      <c r="A57" s="7"/>
      <c r="B57" s="4"/>
      <c r="C57" s="4"/>
      <c r="D57" s="4"/>
      <c r="E57" s="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3" ht="12.75">
      <c r="A58" s="7" t="s">
        <v>182</v>
      </c>
      <c r="B58" s="153" t="s">
        <v>150</v>
      </c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</row>
    <row r="59" spans="1:13" ht="8.25" customHeight="1">
      <c r="A59" s="7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9" ht="12.75">
      <c r="A60" s="175" t="s">
        <v>183</v>
      </c>
      <c r="B60" s="176"/>
      <c r="C60" s="32" t="s">
        <v>167</v>
      </c>
      <c r="D60" s="32" t="s">
        <v>166</v>
      </c>
      <c r="E60" s="175" t="s">
        <v>213</v>
      </c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176"/>
    </row>
    <row r="61" spans="1:19" ht="12.75">
      <c r="A61" s="175">
        <v>1</v>
      </c>
      <c r="B61" s="176"/>
      <c r="C61" s="33"/>
      <c r="D61" s="31"/>
      <c r="E61" s="231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32"/>
    </row>
    <row r="62" spans="1:19" ht="3.75" customHeight="1">
      <c r="A62" s="12"/>
      <c r="B62" s="12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3"/>
      <c r="P62" s="13"/>
      <c r="Q62" s="13"/>
      <c r="R62" s="13"/>
      <c r="S62" s="13"/>
    </row>
    <row r="63" spans="1:9" ht="12.75">
      <c r="A63" s="7" t="s">
        <v>184</v>
      </c>
      <c r="B63" s="24" t="s">
        <v>151</v>
      </c>
      <c r="C63" s="24"/>
      <c r="D63" s="24"/>
      <c r="E63" s="24"/>
      <c r="F63" s="24"/>
      <c r="G63" s="24"/>
      <c r="H63" s="24"/>
      <c r="I63" s="24"/>
    </row>
    <row r="64" spans="1:39" ht="25.5" customHeight="1">
      <c r="A64" s="25" t="s">
        <v>183</v>
      </c>
      <c r="B64" s="150" t="s">
        <v>222</v>
      </c>
      <c r="C64" s="151"/>
      <c r="D64" s="151"/>
      <c r="E64" s="150" t="s">
        <v>166</v>
      </c>
      <c r="F64" s="151"/>
      <c r="G64" s="226" t="s">
        <v>133</v>
      </c>
      <c r="H64" s="226"/>
      <c r="I64" s="226"/>
      <c r="J64" s="226"/>
      <c r="K64" s="226"/>
      <c r="L64" s="226"/>
      <c r="M64" s="66"/>
      <c r="N64" s="158" t="s">
        <v>186</v>
      </c>
      <c r="O64" s="160"/>
      <c r="P64" s="158" t="s">
        <v>136</v>
      </c>
      <c r="Q64" s="160"/>
      <c r="R64" s="158" t="s">
        <v>202</v>
      </c>
      <c r="S64" s="160"/>
      <c r="U64" s="27"/>
      <c r="V64" s="13"/>
      <c r="W64" s="13"/>
      <c r="X64" s="13"/>
      <c r="Y64" s="13"/>
      <c r="Z64" s="13"/>
      <c r="AA64" s="13"/>
      <c r="AB64" s="13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</row>
    <row r="65" spans="1:39" ht="12.75" customHeight="1">
      <c r="A65" s="25">
        <v>1</v>
      </c>
      <c r="B65" s="150">
        <v>2</v>
      </c>
      <c r="C65" s="151"/>
      <c r="D65" s="152"/>
      <c r="E65" s="150">
        <v>3</v>
      </c>
      <c r="F65" s="151"/>
      <c r="G65" s="228">
        <v>4</v>
      </c>
      <c r="H65" s="228"/>
      <c r="I65" s="228"/>
      <c r="J65" s="228"/>
      <c r="K65" s="228"/>
      <c r="L65" s="228"/>
      <c r="M65" s="65"/>
      <c r="N65" s="148">
        <v>5</v>
      </c>
      <c r="O65" s="156"/>
      <c r="P65" s="148">
        <v>6</v>
      </c>
      <c r="Q65" s="156"/>
      <c r="R65" s="148">
        <v>7</v>
      </c>
      <c r="S65" s="156"/>
      <c r="U65" s="74"/>
      <c r="V65" s="140"/>
      <c r="W65" s="140"/>
      <c r="X65" s="140"/>
      <c r="Y65" s="140"/>
      <c r="Z65" s="140"/>
      <c r="AA65" s="140"/>
      <c r="AB65" s="137"/>
      <c r="AC65" s="137"/>
      <c r="AD65" s="137"/>
      <c r="AE65" s="137"/>
      <c r="AF65" s="137"/>
      <c r="AG65" s="137"/>
      <c r="AH65" s="58"/>
      <c r="AI65" s="137"/>
      <c r="AJ65" s="137"/>
      <c r="AK65" s="137"/>
      <c r="AL65" s="137"/>
      <c r="AM65" s="58"/>
    </row>
    <row r="66" spans="1:39" ht="28.5" customHeight="1">
      <c r="A66" s="11"/>
      <c r="B66" s="190">
        <v>4116060</v>
      </c>
      <c r="C66" s="190"/>
      <c r="D66" s="190"/>
      <c r="E66" s="198" t="s">
        <v>115</v>
      </c>
      <c r="F66" s="198"/>
      <c r="G66" s="201" t="s">
        <v>238</v>
      </c>
      <c r="H66" s="201"/>
      <c r="I66" s="201"/>
      <c r="J66" s="201"/>
      <c r="K66" s="201"/>
      <c r="L66" s="201"/>
      <c r="M66" s="63"/>
      <c r="N66" s="227">
        <v>12717.63</v>
      </c>
      <c r="O66" s="227"/>
      <c r="P66" s="145">
        <v>25</v>
      </c>
      <c r="Q66" s="145"/>
      <c r="R66" s="102"/>
      <c r="S66" s="102">
        <f aca="true" t="shared" si="0" ref="S66:S73">N66+P66</f>
        <v>12742.63</v>
      </c>
      <c r="U66" s="75"/>
      <c r="V66" s="141"/>
      <c r="W66" s="141"/>
      <c r="X66" s="141"/>
      <c r="Y66" s="141"/>
      <c r="Z66" s="141"/>
      <c r="AA66" s="141"/>
      <c r="AB66" s="136"/>
      <c r="AC66" s="136"/>
      <c r="AD66" s="136"/>
      <c r="AE66" s="136"/>
      <c r="AF66" s="138"/>
      <c r="AG66" s="138"/>
      <c r="AH66" s="136"/>
      <c r="AI66" s="136"/>
      <c r="AJ66" s="136"/>
      <c r="AK66" s="136"/>
      <c r="AL66" s="138"/>
      <c r="AM66" s="138"/>
    </row>
    <row r="67" spans="1:39" ht="27" customHeight="1">
      <c r="A67" s="11"/>
      <c r="B67" s="190">
        <v>4116060</v>
      </c>
      <c r="C67" s="190"/>
      <c r="D67" s="190"/>
      <c r="E67" s="198" t="s">
        <v>115</v>
      </c>
      <c r="F67" s="198"/>
      <c r="G67" s="201" t="s">
        <v>19</v>
      </c>
      <c r="H67" s="201"/>
      <c r="I67" s="201"/>
      <c r="J67" s="201"/>
      <c r="K67" s="201"/>
      <c r="L67" s="201"/>
      <c r="M67" s="63"/>
      <c r="N67" s="227">
        <v>5313.8</v>
      </c>
      <c r="O67" s="227"/>
      <c r="P67" s="145"/>
      <c r="Q67" s="145"/>
      <c r="R67" s="102"/>
      <c r="S67" s="102">
        <f t="shared" si="0"/>
        <v>5313.8</v>
      </c>
      <c r="U67" s="77"/>
      <c r="V67" s="141"/>
      <c r="W67" s="141"/>
      <c r="X67" s="141"/>
      <c r="Y67" s="141"/>
      <c r="Z67" s="141"/>
      <c r="AA67" s="141"/>
      <c r="AB67" s="136"/>
      <c r="AC67" s="136"/>
      <c r="AD67" s="138"/>
      <c r="AE67" s="138"/>
      <c r="AF67" s="138"/>
      <c r="AG67" s="138"/>
      <c r="AH67" s="136"/>
      <c r="AI67" s="136"/>
      <c r="AJ67" s="138"/>
      <c r="AK67" s="138"/>
      <c r="AL67" s="138"/>
      <c r="AM67" s="138"/>
    </row>
    <row r="68" spans="1:39" ht="30.75" customHeight="1">
      <c r="A68" s="11"/>
      <c r="B68" s="190">
        <v>4116060</v>
      </c>
      <c r="C68" s="190"/>
      <c r="D68" s="190"/>
      <c r="E68" s="198" t="s">
        <v>115</v>
      </c>
      <c r="F68" s="198"/>
      <c r="G68" s="199" t="s">
        <v>239</v>
      </c>
      <c r="H68" s="199"/>
      <c r="I68" s="199"/>
      <c r="J68" s="199"/>
      <c r="K68" s="199"/>
      <c r="L68" s="199"/>
      <c r="M68" s="16"/>
      <c r="N68" s="187">
        <v>13421.4</v>
      </c>
      <c r="O68" s="187"/>
      <c r="P68" s="145"/>
      <c r="Q68" s="145"/>
      <c r="R68" s="102"/>
      <c r="S68" s="102">
        <f t="shared" si="0"/>
        <v>13421.4</v>
      </c>
      <c r="U68" s="75"/>
      <c r="V68" s="142"/>
      <c r="W68" s="142"/>
      <c r="X68" s="142"/>
      <c r="Y68" s="142"/>
      <c r="Z68" s="142"/>
      <c r="AA68" s="142"/>
      <c r="AB68" s="136"/>
      <c r="AC68" s="136"/>
      <c r="AD68" s="136"/>
      <c r="AE68" s="136"/>
      <c r="AF68" s="138"/>
      <c r="AG68" s="138"/>
      <c r="AH68" s="136"/>
      <c r="AI68" s="136"/>
      <c r="AJ68" s="136"/>
      <c r="AK68" s="136"/>
      <c r="AL68" s="138"/>
      <c r="AM68" s="138"/>
    </row>
    <row r="69" spans="1:39" ht="32.25" customHeight="1">
      <c r="A69" s="11"/>
      <c r="B69" s="190">
        <v>4116060</v>
      </c>
      <c r="C69" s="190"/>
      <c r="D69" s="190"/>
      <c r="E69" s="198" t="s">
        <v>115</v>
      </c>
      <c r="F69" s="198"/>
      <c r="G69" s="199" t="s">
        <v>20</v>
      </c>
      <c r="H69" s="199"/>
      <c r="I69" s="199"/>
      <c r="J69" s="199"/>
      <c r="K69" s="199"/>
      <c r="L69" s="199"/>
      <c r="M69" s="16"/>
      <c r="N69" s="187">
        <v>244.7</v>
      </c>
      <c r="O69" s="187"/>
      <c r="P69" s="145"/>
      <c r="Q69" s="145"/>
      <c r="R69" s="102"/>
      <c r="S69" s="102">
        <f t="shared" si="0"/>
        <v>244.7</v>
      </c>
      <c r="U69" s="77"/>
      <c r="V69" s="142"/>
      <c r="W69" s="142"/>
      <c r="X69" s="142"/>
      <c r="Y69" s="142"/>
      <c r="Z69" s="142"/>
      <c r="AA69" s="142"/>
      <c r="AB69" s="136"/>
      <c r="AC69" s="136"/>
      <c r="AD69" s="138"/>
      <c r="AE69" s="138"/>
      <c r="AF69" s="138"/>
      <c r="AG69" s="138"/>
      <c r="AH69" s="136"/>
      <c r="AI69" s="136"/>
      <c r="AJ69" s="138"/>
      <c r="AK69" s="138"/>
      <c r="AL69" s="139"/>
      <c r="AM69" s="137"/>
    </row>
    <row r="70" spans="1:39" ht="17.25" customHeight="1">
      <c r="A70" s="11"/>
      <c r="B70" s="190">
        <v>4116060</v>
      </c>
      <c r="C70" s="190"/>
      <c r="D70" s="190"/>
      <c r="E70" s="198" t="s">
        <v>115</v>
      </c>
      <c r="F70" s="198"/>
      <c r="G70" s="201" t="s">
        <v>21</v>
      </c>
      <c r="H70" s="201"/>
      <c r="I70" s="201"/>
      <c r="J70" s="201"/>
      <c r="K70" s="201"/>
      <c r="L70" s="201"/>
      <c r="M70" s="16"/>
      <c r="N70" s="187">
        <v>10182.2</v>
      </c>
      <c r="O70" s="187"/>
      <c r="P70" s="145"/>
      <c r="Q70" s="145"/>
      <c r="R70" s="102"/>
      <c r="S70" s="102">
        <f t="shared" si="0"/>
        <v>10182.2</v>
      </c>
      <c r="U70" s="77"/>
      <c r="V70" s="146"/>
      <c r="W70" s="146"/>
      <c r="X70" s="146"/>
      <c r="Y70" s="146"/>
      <c r="Z70" s="146"/>
      <c r="AA70" s="146"/>
      <c r="AB70" s="136"/>
      <c r="AC70" s="136"/>
      <c r="AD70" s="138"/>
      <c r="AE70" s="138"/>
      <c r="AF70" s="138"/>
      <c r="AG70" s="138"/>
      <c r="AH70" s="136"/>
      <c r="AI70" s="136"/>
      <c r="AJ70" s="138"/>
      <c r="AK70" s="138"/>
      <c r="AL70" s="138"/>
      <c r="AM70" s="138"/>
    </row>
    <row r="71" spans="1:39" ht="28.5" customHeight="1">
      <c r="A71" s="11"/>
      <c r="B71" s="190">
        <v>4116060</v>
      </c>
      <c r="C71" s="190"/>
      <c r="D71" s="190"/>
      <c r="E71" s="198" t="s">
        <v>115</v>
      </c>
      <c r="F71" s="198"/>
      <c r="G71" s="199" t="s">
        <v>22</v>
      </c>
      <c r="H71" s="199"/>
      <c r="I71" s="199"/>
      <c r="J71" s="199"/>
      <c r="K71" s="199"/>
      <c r="L71" s="199"/>
      <c r="M71" s="16"/>
      <c r="N71" s="187">
        <v>3238.5</v>
      </c>
      <c r="O71" s="187"/>
      <c r="P71" s="145">
        <v>1200</v>
      </c>
      <c r="Q71" s="145"/>
      <c r="R71" s="102"/>
      <c r="S71" s="102">
        <f t="shared" si="0"/>
        <v>4438.5</v>
      </c>
      <c r="U71" s="75"/>
      <c r="V71" s="142"/>
      <c r="W71" s="142"/>
      <c r="X71" s="142"/>
      <c r="Y71" s="142"/>
      <c r="Z71" s="142"/>
      <c r="AA71" s="142"/>
      <c r="AB71" s="136"/>
      <c r="AC71" s="136"/>
      <c r="AD71" s="136"/>
      <c r="AE71" s="136"/>
      <c r="AF71" s="138"/>
      <c r="AG71" s="138"/>
      <c r="AH71" s="136"/>
      <c r="AI71" s="136"/>
      <c r="AJ71" s="136"/>
      <c r="AK71" s="136"/>
      <c r="AL71" s="138"/>
      <c r="AM71" s="138"/>
    </row>
    <row r="72" spans="1:39" ht="27" customHeight="1">
      <c r="A72" s="11"/>
      <c r="B72" s="150">
        <v>4116060</v>
      </c>
      <c r="C72" s="151"/>
      <c r="D72" s="152"/>
      <c r="E72" s="154" t="s">
        <v>115</v>
      </c>
      <c r="F72" s="155"/>
      <c r="G72" s="191" t="s">
        <v>240</v>
      </c>
      <c r="H72" s="192"/>
      <c r="I72" s="192"/>
      <c r="J72" s="192"/>
      <c r="K72" s="192"/>
      <c r="L72" s="193"/>
      <c r="M72" s="16"/>
      <c r="N72" s="188">
        <v>963.4</v>
      </c>
      <c r="O72" s="189"/>
      <c r="P72" s="143"/>
      <c r="Q72" s="144"/>
      <c r="R72" s="102"/>
      <c r="S72" s="102">
        <f t="shared" si="0"/>
        <v>963.4</v>
      </c>
      <c r="U72" s="77"/>
      <c r="V72" s="76"/>
      <c r="W72" s="76"/>
      <c r="X72" s="76"/>
      <c r="Y72" s="76"/>
      <c r="Z72" s="76"/>
      <c r="AA72" s="76"/>
      <c r="AB72" s="136"/>
      <c r="AC72" s="136"/>
      <c r="AD72" s="138"/>
      <c r="AE72" s="138"/>
      <c r="AF72" s="138"/>
      <c r="AG72" s="138"/>
      <c r="AH72" s="136"/>
      <c r="AI72" s="136"/>
      <c r="AJ72" s="138"/>
      <c r="AK72" s="138"/>
      <c r="AL72" s="138"/>
      <c r="AM72" s="138"/>
    </row>
    <row r="73" spans="1:39" ht="24" customHeight="1">
      <c r="A73" s="11"/>
      <c r="B73" s="150">
        <v>4116060</v>
      </c>
      <c r="C73" s="151"/>
      <c r="D73" s="152"/>
      <c r="E73" s="154" t="s">
        <v>115</v>
      </c>
      <c r="F73" s="155"/>
      <c r="G73" s="191" t="s">
        <v>23</v>
      </c>
      <c r="H73" s="192"/>
      <c r="I73" s="192"/>
      <c r="J73" s="192"/>
      <c r="K73" s="192"/>
      <c r="L73" s="193"/>
      <c r="M73" s="16"/>
      <c r="N73" s="188">
        <v>110.5</v>
      </c>
      <c r="O73" s="189"/>
      <c r="P73" s="143"/>
      <c r="Q73" s="144"/>
      <c r="R73" s="102"/>
      <c r="S73" s="102">
        <f t="shared" si="0"/>
        <v>110.5</v>
      </c>
      <c r="U73" s="77"/>
      <c r="V73" s="146"/>
      <c r="W73" s="146"/>
      <c r="X73" s="146"/>
      <c r="Y73" s="146"/>
      <c r="Z73" s="146"/>
      <c r="AA73" s="146"/>
      <c r="AB73" s="136"/>
      <c r="AC73" s="136"/>
      <c r="AD73" s="138"/>
      <c r="AE73" s="138"/>
      <c r="AF73" s="138"/>
      <c r="AG73" s="138"/>
      <c r="AH73" s="136"/>
      <c r="AI73" s="136"/>
      <c r="AJ73" s="138"/>
      <c r="AK73" s="138"/>
      <c r="AL73" s="138"/>
      <c r="AM73" s="138"/>
    </row>
    <row r="74" spans="1:39" ht="24" customHeight="1">
      <c r="A74" s="11"/>
      <c r="B74" s="150">
        <v>4116060</v>
      </c>
      <c r="C74" s="151"/>
      <c r="D74" s="152"/>
      <c r="E74" s="154" t="s">
        <v>115</v>
      </c>
      <c r="F74" s="155"/>
      <c r="G74" s="191" t="s">
        <v>127</v>
      </c>
      <c r="H74" s="192"/>
      <c r="I74" s="192"/>
      <c r="J74" s="192"/>
      <c r="K74" s="192"/>
      <c r="L74" s="193"/>
      <c r="M74" s="16"/>
      <c r="N74" s="188">
        <v>4092.3</v>
      </c>
      <c r="O74" s="189"/>
      <c r="P74" s="100"/>
      <c r="Q74" s="101"/>
      <c r="R74" s="102"/>
      <c r="S74" s="102">
        <f>N74</f>
        <v>4092.3</v>
      </c>
      <c r="U74" s="77"/>
      <c r="V74" s="92"/>
      <c r="W74" s="92"/>
      <c r="X74" s="92"/>
      <c r="Y74" s="92"/>
      <c r="Z74" s="92"/>
      <c r="AA74" s="92"/>
      <c r="AB74" s="91"/>
      <c r="AC74" s="91"/>
      <c r="AD74" s="90"/>
      <c r="AE74" s="90"/>
      <c r="AF74" s="90"/>
      <c r="AG74" s="90"/>
      <c r="AH74" s="91"/>
      <c r="AI74" s="91"/>
      <c r="AJ74" s="90"/>
      <c r="AK74" s="90"/>
      <c r="AL74" s="90"/>
      <c r="AM74" s="90"/>
    </row>
    <row r="75" spans="1:39" ht="12.75">
      <c r="A75" s="11"/>
      <c r="B75" s="190"/>
      <c r="C75" s="190"/>
      <c r="D75" s="190"/>
      <c r="E75" s="190"/>
      <c r="F75" s="190"/>
      <c r="G75" s="194" t="s">
        <v>216</v>
      </c>
      <c r="H75" s="194"/>
      <c r="I75" s="194"/>
      <c r="J75" s="194"/>
      <c r="K75" s="194"/>
      <c r="L75" s="194"/>
      <c r="M75" s="64"/>
      <c r="N75" s="134">
        <f>N66+N68+N70+N71+N72+N74</f>
        <v>44615.43</v>
      </c>
      <c r="O75" s="134"/>
      <c r="P75" s="135">
        <f>SUM(P66:P73)</f>
        <v>1225</v>
      </c>
      <c r="Q75" s="135"/>
      <c r="R75" s="134">
        <f>S66+S68+S70+S71+S72+S74</f>
        <v>45840.43</v>
      </c>
      <c r="S75" s="134"/>
      <c r="U75" s="78"/>
      <c r="V75" s="137"/>
      <c r="W75" s="137"/>
      <c r="X75" s="137"/>
      <c r="Y75" s="137"/>
      <c r="Z75" s="137"/>
      <c r="AA75" s="13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</row>
    <row r="76" spans="1:15" ht="12.75">
      <c r="A76" s="7" t="s">
        <v>164</v>
      </c>
      <c r="B76" s="153" t="s">
        <v>225</v>
      </c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</row>
    <row r="77" spans="1:15" ht="12.75">
      <c r="A77" s="7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9" ht="12.75" customHeight="1">
      <c r="A78" s="150" t="s">
        <v>134</v>
      </c>
      <c r="B78" s="151"/>
      <c r="C78" s="151"/>
      <c r="D78" s="151"/>
      <c r="E78" s="151"/>
      <c r="F78" s="151"/>
      <c r="G78" s="151"/>
      <c r="H78" s="152"/>
      <c r="I78" s="148" t="s">
        <v>222</v>
      </c>
      <c r="J78" s="156"/>
      <c r="K78" s="148" t="s">
        <v>186</v>
      </c>
      <c r="L78" s="149"/>
      <c r="M78" s="149"/>
      <c r="N78" s="150" t="s">
        <v>136</v>
      </c>
      <c r="O78" s="149"/>
      <c r="P78" s="149"/>
      <c r="Q78" s="156"/>
      <c r="R78" s="148" t="s">
        <v>202</v>
      </c>
      <c r="S78" s="156"/>
    </row>
    <row r="79" spans="1:19" ht="12.75">
      <c r="A79" s="132">
        <v>1</v>
      </c>
      <c r="B79" s="127"/>
      <c r="C79" s="127"/>
      <c r="D79" s="127"/>
      <c r="E79" s="127"/>
      <c r="F79" s="127"/>
      <c r="G79" s="127"/>
      <c r="H79" s="133"/>
      <c r="I79" s="132">
        <v>2</v>
      </c>
      <c r="J79" s="133"/>
      <c r="K79" s="132">
        <v>3</v>
      </c>
      <c r="L79" s="127"/>
      <c r="M79" s="127"/>
      <c r="N79" s="132">
        <v>4</v>
      </c>
      <c r="O79" s="127"/>
      <c r="P79" s="127"/>
      <c r="Q79" s="133"/>
      <c r="R79" s="132">
        <v>5</v>
      </c>
      <c r="S79" s="133"/>
    </row>
    <row r="80" spans="1:19" ht="12.75" customHeight="1">
      <c r="A80" s="129" t="s">
        <v>135</v>
      </c>
      <c r="B80" s="124"/>
      <c r="C80" s="124"/>
      <c r="D80" s="124"/>
      <c r="E80" s="124"/>
      <c r="F80" s="124"/>
      <c r="G80" s="124"/>
      <c r="H80" s="125"/>
      <c r="I80" s="157"/>
      <c r="J80" s="130"/>
      <c r="K80" s="157"/>
      <c r="L80" s="128"/>
      <c r="M80" s="128"/>
      <c r="N80" s="157"/>
      <c r="O80" s="128"/>
      <c r="P80" s="128"/>
      <c r="Q80" s="130"/>
      <c r="R80" s="157"/>
      <c r="S80" s="130"/>
    </row>
    <row r="81" spans="1:19" ht="12.75" customHeight="1">
      <c r="A81" s="129" t="s">
        <v>214</v>
      </c>
      <c r="B81" s="124"/>
      <c r="C81" s="124"/>
      <c r="D81" s="124"/>
      <c r="E81" s="124"/>
      <c r="F81" s="124"/>
      <c r="G81" s="124"/>
      <c r="H81" s="125"/>
      <c r="I81" s="157"/>
      <c r="J81" s="130"/>
      <c r="K81" s="157"/>
      <c r="L81" s="128"/>
      <c r="M81" s="128"/>
      <c r="N81" s="157"/>
      <c r="O81" s="128"/>
      <c r="P81" s="128"/>
      <c r="Q81" s="130"/>
      <c r="R81" s="157"/>
      <c r="S81" s="130"/>
    </row>
    <row r="82" spans="1:19" ht="12.75" customHeight="1">
      <c r="A82" s="129" t="s">
        <v>215</v>
      </c>
      <c r="B82" s="124"/>
      <c r="C82" s="124"/>
      <c r="D82" s="124"/>
      <c r="E82" s="124"/>
      <c r="F82" s="124"/>
      <c r="G82" s="124"/>
      <c r="H82" s="125"/>
      <c r="I82" s="157"/>
      <c r="J82" s="130"/>
      <c r="K82" s="157"/>
      <c r="L82" s="128"/>
      <c r="M82" s="128"/>
      <c r="N82" s="157"/>
      <c r="O82" s="128"/>
      <c r="P82" s="128"/>
      <c r="Q82" s="130"/>
      <c r="R82" s="157"/>
      <c r="S82" s="130"/>
    </row>
    <row r="83" spans="1:19" ht="12.75" customHeight="1">
      <c r="A83" s="129" t="s">
        <v>216</v>
      </c>
      <c r="B83" s="124"/>
      <c r="C83" s="124"/>
      <c r="D83" s="124"/>
      <c r="E83" s="124"/>
      <c r="F83" s="124"/>
      <c r="G83" s="124"/>
      <c r="H83" s="125"/>
      <c r="I83" s="165"/>
      <c r="J83" s="165"/>
      <c r="K83" s="157"/>
      <c r="L83" s="128"/>
      <c r="M83" s="128"/>
      <c r="N83" s="157"/>
      <c r="O83" s="128"/>
      <c r="P83" s="128"/>
      <c r="Q83" s="130"/>
      <c r="R83" s="165"/>
      <c r="S83" s="165"/>
    </row>
    <row r="84" spans="1:19" ht="12.75" customHeight="1">
      <c r="A84" s="17"/>
      <c r="B84" s="17"/>
      <c r="C84" s="17"/>
      <c r="D84" s="17"/>
      <c r="E84" s="17"/>
      <c r="F84" s="17"/>
      <c r="G84" s="17"/>
      <c r="H84" s="17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</row>
    <row r="85" spans="1:19" ht="28.5" customHeight="1">
      <c r="A85" s="27"/>
      <c r="B85" s="26"/>
      <c r="C85" s="26"/>
      <c r="D85" s="16"/>
      <c r="E85" s="56"/>
      <c r="F85" s="56"/>
      <c r="G85" s="56"/>
      <c r="H85" s="56"/>
      <c r="I85" s="56"/>
      <c r="J85" s="56"/>
      <c r="K85" s="56"/>
      <c r="L85" s="56"/>
      <c r="M85" s="56"/>
      <c r="N85" s="57"/>
      <c r="O85" s="57"/>
      <c r="P85" s="57"/>
      <c r="Q85" s="57"/>
      <c r="R85" s="57"/>
      <c r="S85" s="57"/>
    </row>
    <row r="86" spans="1:11" ht="12.75">
      <c r="A86" s="7" t="s">
        <v>205</v>
      </c>
      <c r="B86" s="161" t="s">
        <v>218</v>
      </c>
      <c r="C86" s="161"/>
      <c r="D86" s="161"/>
      <c r="E86" s="161"/>
      <c r="F86" s="161"/>
      <c r="G86" s="161"/>
      <c r="H86" s="161"/>
      <c r="I86" s="161"/>
      <c r="J86" s="161"/>
      <c r="K86" s="161"/>
    </row>
    <row r="87" spans="1:10" ht="12.75">
      <c r="A87" s="7"/>
      <c r="J87" t="s">
        <v>185</v>
      </c>
    </row>
    <row r="88" spans="1:19" ht="57" customHeight="1">
      <c r="A88" s="186" t="s">
        <v>206</v>
      </c>
      <c r="B88" s="170" t="s">
        <v>207</v>
      </c>
      <c r="C88" s="171"/>
      <c r="D88" s="162" t="s">
        <v>222</v>
      </c>
      <c r="E88" s="158" t="s">
        <v>140</v>
      </c>
      <c r="F88" s="159"/>
      <c r="G88" s="159"/>
      <c r="H88" s="160"/>
      <c r="I88" s="150" t="s">
        <v>142</v>
      </c>
      <c r="J88" s="151"/>
      <c r="K88" s="152"/>
      <c r="L88" s="158" t="s">
        <v>141</v>
      </c>
      <c r="M88" s="159"/>
      <c r="N88" s="159"/>
      <c r="O88" s="159"/>
      <c r="P88" s="180" t="s">
        <v>208</v>
      </c>
      <c r="Q88" s="181"/>
      <c r="R88" s="181"/>
      <c r="S88" s="182"/>
    </row>
    <row r="89" spans="1:19" ht="68.25">
      <c r="A89" s="186"/>
      <c r="B89" s="172"/>
      <c r="C89" s="173"/>
      <c r="D89" s="163"/>
      <c r="E89" s="9" t="s">
        <v>186</v>
      </c>
      <c r="F89" s="9" t="s">
        <v>187</v>
      </c>
      <c r="G89" s="126" t="s">
        <v>188</v>
      </c>
      <c r="H89" s="122"/>
      <c r="I89" s="9" t="s">
        <v>186</v>
      </c>
      <c r="J89" s="9" t="s">
        <v>187</v>
      </c>
      <c r="K89" s="9" t="s">
        <v>188</v>
      </c>
      <c r="L89" s="126" t="s">
        <v>186</v>
      </c>
      <c r="M89" s="122"/>
      <c r="N89" s="9" t="s">
        <v>187</v>
      </c>
      <c r="O89" s="51" t="s">
        <v>188</v>
      </c>
      <c r="P89" s="183"/>
      <c r="Q89" s="184"/>
      <c r="R89" s="184"/>
      <c r="S89" s="185"/>
    </row>
    <row r="90" spans="1:19" ht="12.75">
      <c r="A90" s="10">
        <v>1</v>
      </c>
      <c r="B90" s="174">
        <v>2</v>
      </c>
      <c r="C90" s="174"/>
      <c r="D90" s="40">
        <v>3</v>
      </c>
      <c r="E90" s="8">
        <v>4</v>
      </c>
      <c r="F90" s="8">
        <v>5</v>
      </c>
      <c r="G90" s="175">
        <v>6</v>
      </c>
      <c r="H90" s="176"/>
      <c r="I90" s="8">
        <v>7</v>
      </c>
      <c r="J90" s="8">
        <v>8</v>
      </c>
      <c r="K90" s="8">
        <v>9</v>
      </c>
      <c r="L90" s="175">
        <v>10</v>
      </c>
      <c r="M90" s="176"/>
      <c r="N90" s="8">
        <v>11</v>
      </c>
      <c r="O90" s="8">
        <v>12</v>
      </c>
      <c r="P90" s="129">
        <v>13</v>
      </c>
      <c r="Q90" s="124"/>
      <c r="R90" s="124"/>
      <c r="S90" s="125"/>
    </row>
    <row r="91" spans="1:19" ht="12.75">
      <c r="A91" s="10"/>
      <c r="B91" s="131"/>
      <c r="C91" s="131"/>
      <c r="D91" s="39"/>
      <c r="E91" s="20" t="s">
        <v>197</v>
      </c>
      <c r="F91" s="20" t="s">
        <v>197</v>
      </c>
      <c r="G91" s="157" t="s">
        <v>197</v>
      </c>
      <c r="H91" s="130"/>
      <c r="I91" s="20" t="s">
        <v>197</v>
      </c>
      <c r="J91" s="20" t="s">
        <v>197</v>
      </c>
      <c r="K91" s="20" t="s">
        <v>197</v>
      </c>
      <c r="L91" s="157" t="s">
        <v>197</v>
      </c>
      <c r="M91" s="130"/>
      <c r="N91" s="20" t="s">
        <v>197</v>
      </c>
      <c r="O91" s="20" t="s">
        <v>197</v>
      </c>
      <c r="P91" s="151" t="s">
        <v>197</v>
      </c>
      <c r="Q91" s="151"/>
      <c r="R91" s="151"/>
      <c r="S91" s="152"/>
    </row>
    <row r="92" spans="1:19" ht="26.25" customHeight="1">
      <c r="A92" s="10"/>
      <c r="B92" s="131"/>
      <c r="C92" s="131"/>
      <c r="D92" s="39"/>
      <c r="E92" s="20" t="s">
        <v>197</v>
      </c>
      <c r="F92" s="20" t="s">
        <v>197</v>
      </c>
      <c r="G92" s="157" t="s">
        <v>191</v>
      </c>
      <c r="H92" s="130"/>
      <c r="I92" s="20" t="s">
        <v>197</v>
      </c>
      <c r="J92" s="20" t="s">
        <v>191</v>
      </c>
      <c r="K92" s="20" t="s">
        <v>197</v>
      </c>
      <c r="L92" s="157" t="s">
        <v>197</v>
      </c>
      <c r="M92" s="130"/>
      <c r="N92" s="20" t="s">
        <v>191</v>
      </c>
      <c r="O92" s="20" t="s">
        <v>197</v>
      </c>
      <c r="P92" s="151" t="s">
        <v>197</v>
      </c>
      <c r="Q92" s="151"/>
      <c r="R92" s="151"/>
      <c r="S92" s="152"/>
    </row>
    <row r="93" spans="1:19" ht="12.75">
      <c r="A93" s="10"/>
      <c r="B93" s="131"/>
      <c r="C93" s="131"/>
      <c r="D93" s="39"/>
      <c r="E93" s="20" t="s">
        <v>191</v>
      </c>
      <c r="F93" s="20" t="s">
        <v>197</v>
      </c>
      <c r="G93" s="157" t="s">
        <v>197</v>
      </c>
      <c r="H93" s="130"/>
      <c r="I93" s="20" t="s">
        <v>191</v>
      </c>
      <c r="J93" s="20" t="s">
        <v>197</v>
      </c>
      <c r="K93" s="20" t="s">
        <v>197</v>
      </c>
      <c r="L93" s="157" t="s">
        <v>191</v>
      </c>
      <c r="M93" s="130"/>
      <c r="N93" s="20" t="s">
        <v>197</v>
      </c>
      <c r="O93" s="20" t="s">
        <v>197</v>
      </c>
      <c r="P93" s="151" t="s">
        <v>197</v>
      </c>
      <c r="Q93" s="151"/>
      <c r="R93" s="151"/>
      <c r="S93" s="152"/>
    </row>
    <row r="94" spans="1:19" ht="12.75">
      <c r="A94" s="10"/>
      <c r="B94" s="131"/>
      <c r="C94" s="131"/>
      <c r="D94" s="39"/>
      <c r="E94" s="20" t="s">
        <v>191</v>
      </c>
      <c r="F94" s="20" t="s">
        <v>197</v>
      </c>
      <c r="G94" s="157" t="s">
        <v>197</v>
      </c>
      <c r="H94" s="130"/>
      <c r="I94" s="20" t="s">
        <v>191</v>
      </c>
      <c r="J94" s="20" t="s">
        <v>197</v>
      </c>
      <c r="K94" s="20" t="s">
        <v>197</v>
      </c>
      <c r="L94" s="157" t="s">
        <v>191</v>
      </c>
      <c r="M94" s="130"/>
      <c r="N94" s="20" t="s">
        <v>197</v>
      </c>
      <c r="O94" s="20" t="s">
        <v>197</v>
      </c>
      <c r="P94" s="151" t="s">
        <v>197</v>
      </c>
      <c r="Q94" s="151"/>
      <c r="R94" s="151"/>
      <c r="S94" s="152"/>
    </row>
    <row r="95" spans="1:19" ht="12.75">
      <c r="A95" s="10"/>
      <c r="B95" s="131"/>
      <c r="C95" s="131"/>
      <c r="D95" s="39"/>
      <c r="E95" s="20" t="s">
        <v>191</v>
      </c>
      <c r="F95" s="20" t="s">
        <v>197</v>
      </c>
      <c r="G95" s="157" t="s">
        <v>197</v>
      </c>
      <c r="H95" s="130"/>
      <c r="I95" s="20" t="s">
        <v>191</v>
      </c>
      <c r="J95" s="20" t="s">
        <v>197</v>
      </c>
      <c r="K95" s="20" t="s">
        <v>197</v>
      </c>
      <c r="L95" s="157" t="s">
        <v>191</v>
      </c>
      <c r="M95" s="130"/>
      <c r="N95" s="20" t="s">
        <v>197</v>
      </c>
      <c r="O95" s="20" t="s">
        <v>197</v>
      </c>
      <c r="P95" s="151" t="s">
        <v>197</v>
      </c>
      <c r="Q95" s="151"/>
      <c r="R95" s="151"/>
      <c r="S95" s="152"/>
    </row>
    <row r="96" spans="1:19" ht="12.75">
      <c r="A96" s="10"/>
      <c r="B96" s="131"/>
      <c r="C96" s="131"/>
      <c r="D96" s="39"/>
      <c r="E96" s="20" t="s">
        <v>191</v>
      </c>
      <c r="F96" s="20" t="s">
        <v>197</v>
      </c>
      <c r="G96" s="157" t="s">
        <v>197</v>
      </c>
      <c r="H96" s="130"/>
      <c r="I96" s="20" t="s">
        <v>191</v>
      </c>
      <c r="J96" s="20" t="s">
        <v>197</v>
      </c>
      <c r="K96" s="20" t="s">
        <v>197</v>
      </c>
      <c r="L96" s="157" t="s">
        <v>191</v>
      </c>
      <c r="M96" s="130"/>
      <c r="N96" s="20" t="s">
        <v>197</v>
      </c>
      <c r="O96" s="20" t="s">
        <v>197</v>
      </c>
      <c r="P96" s="151"/>
      <c r="Q96" s="151"/>
      <c r="R96" s="151"/>
      <c r="S96" s="152"/>
    </row>
    <row r="97" spans="1:19" ht="21" customHeight="1">
      <c r="A97" s="27"/>
      <c r="B97" s="178" t="s">
        <v>148</v>
      </c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47"/>
    </row>
    <row r="98" spans="1:19" ht="12.75">
      <c r="A98" s="7"/>
      <c r="B98" s="169" t="s">
        <v>143</v>
      </c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</row>
    <row r="99" spans="1:19" ht="12.75">
      <c r="A99" s="7"/>
      <c r="B99" s="164" t="s">
        <v>144</v>
      </c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</row>
    <row r="100" spans="1:19" ht="12.75">
      <c r="A100" s="7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</row>
    <row r="101" spans="1:19" ht="12.75">
      <c r="A101" s="7"/>
      <c r="B101" t="s">
        <v>145</v>
      </c>
      <c r="N101" s="168"/>
      <c r="O101" s="168"/>
      <c r="Q101" s="179" t="s">
        <v>146</v>
      </c>
      <c r="R101" s="179"/>
      <c r="S101" s="179"/>
    </row>
    <row r="102" spans="1:19" ht="12.75">
      <c r="A102" s="7"/>
      <c r="N102" s="167" t="s">
        <v>194</v>
      </c>
      <c r="O102" s="167"/>
      <c r="P102" s="166" t="s">
        <v>193</v>
      </c>
      <c r="Q102" s="166"/>
      <c r="R102" s="166"/>
      <c r="S102" s="166"/>
    </row>
    <row r="103" spans="1:19" ht="3" customHeight="1">
      <c r="A103" s="7"/>
      <c r="P103" s="166"/>
      <c r="Q103" s="166"/>
      <c r="R103" s="166"/>
      <c r="S103" s="166"/>
    </row>
    <row r="104" spans="1:2" ht="12.75">
      <c r="A104" s="7"/>
      <c r="B104" t="s">
        <v>192</v>
      </c>
    </row>
    <row r="105" spans="1:19" ht="12.75">
      <c r="A105" s="7"/>
      <c r="B105" t="s">
        <v>168</v>
      </c>
      <c r="N105" s="168"/>
      <c r="O105" s="168"/>
      <c r="Q105" s="179" t="s">
        <v>165</v>
      </c>
      <c r="R105" s="179"/>
      <c r="S105" s="179"/>
    </row>
    <row r="106" spans="1:19" ht="11.25" customHeight="1">
      <c r="A106" s="7"/>
      <c r="N106" s="167" t="s">
        <v>194</v>
      </c>
      <c r="O106" s="167"/>
      <c r="P106" s="166" t="s">
        <v>193</v>
      </c>
      <c r="Q106" s="166"/>
      <c r="R106" s="166"/>
      <c r="S106" s="166"/>
    </row>
    <row r="107" spans="1:19" ht="12.75">
      <c r="A107" s="27"/>
      <c r="B107" s="164" t="s">
        <v>147</v>
      </c>
      <c r="C107" s="164"/>
      <c r="D107" s="164"/>
      <c r="E107" s="26"/>
      <c r="F107" s="26"/>
      <c r="G107" s="26"/>
      <c r="H107" s="26"/>
      <c r="I107" s="37"/>
      <c r="J107" s="37"/>
      <c r="K107" s="38"/>
      <c r="L107" s="38"/>
      <c r="M107" s="38"/>
      <c r="N107" s="37"/>
      <c r="O107" s="37"/>
      <c r="P107" s="38"/>
      <c r="Q107" s="38"/>
      <c r="R107" s="38"/>
      <c r="S107" s="38"/>
    </row>
    <row r="108" spans="1:19" ht="12.75">
      <c r="A108" s="27"/>
      <c r="B108" s="164" t="s">
        <v>236</v>
      </c>
      <c r="C108" s="164"/>
      <c r="D108" s="36"/>
      <c r="E108" s="26"/>
      <c r="F108" s="26"/>
      <c r="G108" s="26"/>
      <c r="H108" s="26"/>
      <c r="I108" s="37"/>
      <c r="J108" s="37"/>
      <c r="K108" s="38"/>
      <c r="L108" s="38"/>
      <c r="M108" s="38"/>
      <c r="N108" s="37"/>
      <c r="O108" s="37"/>
      <c r="P108" s="38"/>
      <c r="Q108" s="38"/>
      <c r="R108" s="38"/>
      <c r="S108" s="38"/>
    </row>
    <row r="109" spans="1:19" ht="12.75">
      <c r="A109" s="48"/>
      <c r="B109" s="48"/>
      <c r="C109" s="48"/>
      <c r="D109" s="48"/>
      <c r="E109" s="48"/>
      <c r="F109" s="48"/>
      <c r="G109" s="48"/>
      <c r="H109" s="48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</row>
    <row r="110" spans="1:19" ht="12.75">
      <c r="A110" s="60"/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59"/>
      <c r="M110" s="59"/>
      <c r="N110" s="59"/>
      <c r="O110" s="59"/>
      <c r="P110" s="59"/>
      <c r="Q110" s="59"/>
      <c r="R110" s="59"/>
      <c r="S110" s="59"/>
    </row>
  </sheetData>
  <sheetProtection/>
  <mergeCells count="259">
    <mergeCell ref="A61:B61"/>
    <mergeCell ref="E61:S61"/>
    <mergeCell ref="B40:L40"/>
    <mergeCell ref="B41:K41"/>
    <mergeCell ref="B47:S47"/>
    <mergeCell ref="B53:S53"/>
    <mergeCell ref="R64:S64"/>
    <mergeCell ref="B43:L43"/>
    <mergeCell ref="B44:S44"/>
    <mergeCell ref="R65:S65"/>
    <mergeCell ref="E60:S60"/>
    <mergeCell ref="E55:S55"/>
    <mergeCell ref="B54:S54"/>
    <mergeCell ref="A60:B60"/>
    <mergeCell ref="B58:M58"/>
    <mergeCell ref="E56:S56"/>
    <mergeCell ref="G65:L65"/>
    <mergeCell ref="G68:L68"/>
    <mergeCell ref="N67:O67"/>
    <mergeCell ref="P68:Q68"/>
    <mergeCell ref="N68:O68"/>
    <mergeCell ref="N65:O65"/>
    <mergeCell ref="E68:F68"/>
    <mergeCell ref="G67:L67"/>
    <mergeCell ref="G64:L64"/>
    <mergeCell ref="P65:Q65"/>
    <mergeCell ref="N66:O66"/>
    <mergeCell ref="P66:Q66"/>
    <mergeCell ref="G66:L66"/>
    <mergeCell ref="P64:Q64"/>
    <mergeCell ref="N64:O64"/>
    <mergeCell ref="P67:Q67"/>
    <mergeCell ref="O1:S3"/>
    <mergeCell ref="O4:S4"/>
    <mergeCell ref="O5:S7"/>
    <mergeCell ref="O8:S8"/>
    <mergeCell ref="O9:S9"/>
    <mergeCell ref="N69:O69"/>
    <mergeCell ref="B71:D71"/>
    <mergeCell ref="G71:L71"/>
    <mergeCell ref="B69:D69"/>
    <mergeCell ref="E64:F64"/>
    <mergeCell ref="E66:F66"/>
    <mergeCell ref="B67:D67"/>
    <mergeCell ref="E67:F67"/>
    <mergeCell ref="B65:D65"/>
    <mergeCell ref="B72:D72"/>
    <mergeCell ref="E72:F72"/>
    <mergeCell ref="G73:L73"/>
    <mergeCell ref="N74:O74"/>
    <mergeCell ref="B64:D64"/>
    <mergeCell ref="B66:D66"/>
    <mergeCell ref="E65:F65"/>
    <mergeCell ref="B21:C21"/>
    <mergeCell ref="B37:G37"/>
    <mergeCell ref="E21:R21"/>
    <mergeCell ref="L33:M33"/>
    <mergeCell ref="H37:R37"/>
    <mergeCell ref="E22:O22"/>
    <mergeCell ref="E24:R24"/>
    <mergeCell ref="O10:S10"/>
    <mergeCell ref="G72:L72"/>
    <mergeCell ref="O11:S11"/>
    <mergeCell ref="D18:R18"/>
    <mergeCell ref="O13:S14"/>
    <mergeCell ref="B52:S52"/>
    <mergeCell ref="B28:C28"/>
    <mergeCell ref="B45:S45"/>
    <mergeCell ref="B42:S42"/>
    <mergeCell ref="E71:F71"/>
    <mergeCell ref="B25:C25"/>
    <mergeCell ref="B27:C27"/>
    <mergeCell ref="B24:C24"/>
    <mergeCell ref="B22:C22"/>
    <mergeCell ref="I31:J31"/>
    <mergeCell ref="B55:D55"/>
    <mergeCell ref="B48:S48"/>
    <mergeCell ref="B49:S49"/>
    <mergeCell ref="B38:E38"/>
    <mergeCell ref="B39:E39"/>
    <mergeCell ref="B50:R50"/>
    <mergeCell ref="B51:S51"/>
    <mergeCell ref="O12:S12"/>
    <mergeCell ref="B46:S46"/>
    <mergeCell ref="E69:F69"/>
    <mergeCell ref="B70:D70"/>
    <mergeCell ref="G69:L69"/>
    <mergeCell ref="E70:F70"/>
    <mergeCell ref="B68:D68"/>
    <mergeCell ref="E25:O25"/>
    <mergeCell ref="G70:L70"/>
    <mergeCell ref="N70:O70"/>
    <mergeCell ref="N71:O71"/>
    <mergeCell ref="N73:O73"/>
    <mergeCell ref="B75:D75"/>
    <mergeCell ref="E75:F75"/>
    <mergeCell ref="G74:L74"/>
    <mergeCell ref="G75:L75"/>
    <mergeCell ref="B74:D74"/>
    <mergeCell ref="B73:D73"/>
    <mergeCell ref="E73:F73"/>
    <mergeCell ref="N72:O72"/>
    <mergeCell ref="R81:S81"/>
    <mergeCell ref="K83:M83"/>
    <mergeCell ref="K80:M80"/>
    <mergeCell ref="I81:J81"/>
    <mergeCell ref="I82:J82"/>
    <mergeCell ref="I80:J80"/>
    <mergeCell ref="I83:J83"/>
    <mergeCell ref="A80:H80"/>
    <mergeCell ref="A81:H81"/>
    <mergeCell ref="R82:S82"/>
    <mergeCell ref="P88:S89"/>
    <mergeCell ref="K81:M81"/>
    <mergeCell ref="N81:Q81"/>
    <mergeCell ref="K82:M82"/>
    <mergeCell ref="N82:Q82"/>
    <mergeCell ref="A88:A89"/>
    <mergeCell ref="R80:S80"/>
    <mergeCell ref="P106:S106"/>
    <mergeCell ref="Q105:S105"/>
    <mergeCell ref="N106:O106"/>
    <mergeCell ref="Q101:S101"/>
    <mergeCell ref="B107:D107"/>
    <mergeCell ref="B93:C93"/>
    <mergeCell ref="G93:H93"/>
    <mergeCell ref="B91:C91"/>
    <mergeCell ref="B97:R97"/>
    <mergeCell ref="G96:H96"/>
    <mergeCell ref="L96:M96"/>
    <mergeCell ref="P95:S95"/>
    <mergeCell ref="P94:S94"/>
    <mergeCell ref="L93:M93"/>
    <mergeCell ref="B110:K110"/>
    <mergeCell ref="L92:M92"/>
    <mergeCell ref="L89:M89"/>
    <mergeCell ref="B96:C96"/>
    <mergeCell ref="B99:S99"/>
    <mergeCell ref="P93:S93"/>
    <mergeCell ref="L91:M91"/>
    <mergeCell ref="B94:C94"/>
    <mergeCell ref="P91:S91"/>
    <mergeCell ref="N101:O101"/>
    <mergeCell ref="P90:S90"/>
    <mergeCell ref="B90:C90"/>
    <mergeCell ref="G90:H90"/>
    <mergeCell ref="L90:M90"/>
    <mergeCell ref="B108:C108"/>
    <mergeCell ref="R83:S83"/>
    <mergeCell ref="P92:S92"/>
    <mergeCell ref="P102:S103"/>
    <mergeCell ref="N102:O102"/>
    <mergeCell ref="N105:O105"/>
    <mergeCell ref="B98:S98"/>
    <mergeCell ref="B88:C89"/>
    <mergeCell ref="G91:H91"/>
    <mergeCell ref="P96:S96"/>
    <mergeCell ref="D88:D89"/>
    <mergeCell ref="L88:O88"/>
    <mergeCell ref="N83:Q83"/>
    <mergeCell ref="I88:K88"/>
    <mergeCell ref="N79:Q79"/>
    <mergeCell ref="N80:Q80"/>
    <mergeCell ref="A82:H82"/>
    <mergeCell ref="G89:H89"/>
    <mergeCell ref="E88:H88"/>
    <mergeCell ref="A83:H83"/>
    <mergeCell ref="I79:J79"/>
    <mergeCell ref="A79:H79"/>
    <mergeCell ref="K79:M79"/>
    <mergeCell ref="B86:K86"/>
    <mergeCell ref="AF75:AG75"/>
    <mergeCell ref="P75:Q75"/>
    <mergeCell ref="R78:S78"/>
    <mergeCell ref="N78:Q78"/>
    <mergeCell ref="N75:O75"/>
    <mergeCell ref="R79:S79"/>
    <mergeCell ref="V75:AA75"/>
    <mergeCell ref="R75:S75"/>
    <mergeCell ref="AD75:AE75"/>
    <mergeCell ref="AB75:AC75"/>
    <mergeCell ref="L94:M94"/>
    <mergeCell ref="B92:C92"/>
    <mergeCell ref="L95:M95"/>
    <mergeCell ref="B95:C95"/>
    <mergeCell ref="G95:H95"/>
    <mergeCell ref="G92:H92"/>
    <mergeCell ref="G94:H94"/>
    <mergeCell ref="K78:M78"/>
    <mergeCell ref="A78:H78"/>
    <mergeCell ref="B76:O76"/>
    <mergeCell ref="E74:F74"/>
    <mergeCell ref="I78:J78"/>
    <mergeCell ref="AL71:AM71"/>
    <mergeCell ref="AJ71:AK71"/>
    <mergeCell ref="AH71:AI71"/>
    <mergeCell ref="AF72:AG72"/>
    <mergeCell ref="AJ72:AK72"/>
    <mergeCell ref="AH72:AI72"/>
    <mergeCell ref="AL72:AM72"/>
    <mergeCell ref="AL75:AM75"/>
    <mergeCell ref="AJ75:AK75"/>
    <mergeCell ref="AH75:AI75"/>
    <mergeCell ref="AJ73:AK73"/>
    <mergeCell ref="AH73:AI73"/>
    <mergeCell ref="AL73:AM73"/>
    <mergeCell ref="AB73:AC73"/>
    <mergeCell ref="AB72:AC72"/>
    <mergeCell ref="AD72:AE72"/>
    <mergeCell ref="AF73:AG73"/>
    <mergeCell ref="AD73:AE73"/>
    <mergeCell ref="AD69:AE69"/>
    <mergeCell ref="AF71:AG71"/>
    <mergeCell ref="AF70:AG70"/>
    <mergeCell ref="AB69:AC69"/>
    <mergeCell ref="AF69:AG69"/>
    <mergeCell ref="AB71:AC71"/>
    <mergeCell ref="AD71:AE71"/>
    <mergeCell ref="AD70:AE70"/>
    <mergeCell ref="AB70:AC70"/>
    <mergeCell ref="V69:AA69"/>
    <mergeCell ref="P73:Q73"/>
    <mergeCell ref="P71:Q71"/>
    <mergeCell ref="P70:Q70"/>
    <mergeCell ref="P72:Q72"/>
    <mergeCell ref="V71:AA71"/>
    <mergeCell ref="V70:AA70"/>
    <mergeCell ref="V73:AA73"/>
    <mergeCell ref="P69:Q69"/>
    <mergeCell ref="V65:AA65"/>
    <mergeCell ref="V67:AA67"/>
    <mergeCell ref="AJ68:AK68"/>
    <mergeCell ref="AB68:AC68"/>
    <mergeCell ref="V68:AA68"/>
    <mergeCell ref="V66:AA66"/>
    <mergeCell ref="AD68:AE68"/>
    <mergeCell ref="AH68:AI68"/>
    <mergeCell ref="AH66:AI66"/>
    <mergeCell ref="AJ67:AK67"/>
    <mergeCell ref="AH70:AI70"/>
    <mergeCell ref="AL68:AM68"/>
    <mergeCell ref="AJ70:AK70"/>
    <mergeCell ref="AL70:AM70"/>
    <mergeCell ref="AJ69:AK69"/>
    <mergeCell ref="AL69:AM69"/>
    <mergeCell ref="AH69:AI69"/>
    <mergeCell ref="AF68:AG68"/>
    <mergeCell ref="AB66:AC66"/>
    <mergeCell ref="AB65:AG65"/>
    <mergeCell ref="AF67:AG67"/>
    <mergeCell ref="AB67:AC67"/>
    <mergeCell ref="AF66:AG66"/>
    <mergeCell ref="AH67:AI67"/>
    <mergeCell ref="AD66:AE66"/>
    <mergeCell ref="AI65:AL65"/>
    <mergeCell ref="AL66:AM66"/>
    <mergeCell ref="AL67:AM67"/>
    <mergeCell ref="AJ66:AK66"/>
    <mergeCell ref="AD67:AE6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8"/>
  <sheetViews>
    <sheetView tabSelected="1" zoomScale="125" zoomScaleNormal="125" zoomScalePageLayoutView="0" workbookViewId="0" topLeftCell="A49">
      <selection activeCell="F63" sqref="F63"/>
    </sheetView>
  </sheetViews>
  <sheetFormatPr defaultColWidth="9.00390625" defaultRowHeight="12.75"/>
  <cols>
    <col min="1" max="1" width="5.25390625" style="0" customWidth="1"/>
    <col min="2" max="2" width="14.125" style="0" customWidth="1"/>
    <col min="3" max="3" width="49.125" style="0" customWidth="1"/>
    <col min="4" max="4" width="13.00390625" style="0" customWidth="1"/>
    <col min="5" max="5" width="26.875" style="0" customWidth="1"/>
    <col min="6" max="6" width="21.625" style="0" customWidth="1"/>
    <col min="7" max="7" width="18.75390625" style="0" customWidth="1"/>
    <col min="8" max="8" width="15.25390625" style="0" customWidth="1"/>
    <col min="9" max="11" width="12.00390625" style="0" bestFit="1" customWidth="1"/>
  </cols>
  <sheetData>
    <row r="1" spans="1:18" ht="12.75" customHeight="1">
      <c r="A1" s="7" t="s">
        <v>189</v>
      </c>
      <c r="B1" s="237" t="s">
        <v>217</v>
      </c>
      <c r="C1" s="237"/>
      <c r="D1" s="237"/>
      <c r="E1" s="237"/>
      <c r="F1" s="237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8" ht="3.75" customHeight="1">
      <c r="A2" s="7"/>
      <c r="B2" s="43"/>
      <c r="C2" s="43"/>
      <c r="D2" s="43"/>
      <c r="E2" s="43"/>
      <c r="F2" s="43"/>
      <c r="G2" s="43"/>
      <c r="H2" s="43"/>
    </row>
    <row r="3" spans="1:8" ht="12.75" customHeight="1">
      <c r="A3" s="11" t="s">
        <v>183</v>
      </c>
      <c r="B3" s="25" t="s">
        <v>222</v>
      </c>
      <c r="C3" s="40" t="s">
        <v>139</v>
      </c>
      <c r="D3" s="180" t="s">
        <v>138</v>
      </c>
      <c r="E3" s="190" t="s">
        <v>190</v>
      </c>
      <c r="F3" s="165" t="s">
        <v>137</v>
      </c>
      <c r="G3" s="68"/>
      <c r="H3" s="68"/>
    </row>
    <row r="4" spans="1:8" ht="12.75">
      <c r="A4" s="11"/>
      <c r="B4" s="25"/>
      <c r="C4" s="40"/>
      <c r="D4" s="183"/>
      <c r="E4" s="190"/>
      <c r="F4" s="165"/>
      <c r="G4" s="68"/>
      <c r="H4" s="68"/>
    </row>
    <row r="5" spans="1:8" ht="12.75">
      <c r="A5" s="42">
        <v>1</v>
      </c>
      <c r="B5" s="25">
        <v>2</v>
      </c>
      <c r="C5" s="40">
        <v>3</v>
      </c>
      <c r="D5" s="25">
        <v>4</v>
      </c>
      <c r="E5" s="25">
        <v>5</v>
      </c>
      <c r="F5" s="25">
        <v>6</v>
      </c>
      <c r="G5" s="23"/>
      <c r="H5" s="23"/>
    </row>
    <row r="6" spans="1:6" ht="15" customHeight="1">
      <c r="A6" s="240" t="s">
        <v>24</v>
      </c>
      <c r="B6" s="241"/>
      <c r="C6" s="241"/>
      <c r="D6" s="241"/>
      <c r="E6" s="241"/>
      <c r="F6" s="242"/>
    </row>
    <row r="7" spans="1:8" ht="12.75" customHeight="1">
      <c r="A7" s="70">
        <v>1</v>
      </c>
      <c r="B7" s="238">
        <v>4116060</v>
      </c>
      <c r="C7" s="71" t="s">
        <v>223</v>
      </c>
      <c r="D7" s="69"/>
      <c r="E7" s="31"/>
      <c r="F7" s="31"/>
      <c r="G7" s="12"/>
      <c r="H7" s="12"/>
    </row>
    <row r="8" spans="1:12" ht="23.25" customHeight="1">
      <c r="A8" s="69"/>
      <c r="B8" s="239"/>
      <c r="C8" s="69" t="s">
        <v>25</v>
      </c>
      <c r="D8" s="8" t="s">
        <v>198</v>
      </c>
      <c r="E8" s="31" t="s">
        <v>26</v>
      </c>
      <c r="F8" s="121">
        <f>F9+F10+F11+F12</f>
        <v>14700</v>
      </c>
      <c r="G8" s="103"/>
      <c r="H8" s="104"/>
      <c r="I8" s="244"/>
      <c r="J8" s="104"/>
      <c r="K8" s="104"/>
      <c r="L8" s="104"/>
    </row>
    <row r="9" spans="1:12" ht="15">
      <c r="A9" s="69"/>
      <c r="B9" s="239"/>
      <c r="C9" s="69" t="s">
        <v>6</v>
      </c>
      <c r="D9" s="8" t="s">
        <v>198</v>
      </c>
      <c r="E9" s="69"/>
      <c r="F9" s="8">
        <v>1336</v>
      </c>
      <c r="G9" s="103"/>
      <c r="H9" s="104"/>
      <c r="I9" s="245"/>
      <c r="J9" s="104"/>
      <c r="K9" s="104"/>
      <c r="L9" s="104"/>
    </row>
    <row r="10" spans="1:12" ht="15">
      <c r="A10" s="69"/>
      <c r="B10" s="239"/>
      <c r="C10" s="69" t="s">
        <v>234</v>
      </c>
      <c r="D10" s="8"/>
      <c r="E10" s="69"/>
      <c r="F10" s="8">
        <v>7027</v>
      </c>
      <c r="G10" s="103"/>
      <c r="H10" s="104"/>
      <c r="I10" s="245"/>
      <c r="J10" s="104"/>
      <c r="K10" s="104"/>
      <c r="L10" s="104"/>
    </row>
    <row r="11" spans="1:12" ht="15">
      <c r="A11" s="69"/>
      <c r="B11" s="239"/>
      <c r="C11" s="69" t="s">
        <v>233</v>
      </c>
      <c r="D11" s="8" t="s">
        <v>198</v>
      </c>
      <c r="E11" s="69"/>
      <c r="F11" s="8">
        <v>5742</v>
      </c>
      <c r="G11" s="103"/>
      <c r="H11" s="104"/>
      <c r="I11" s="245"/>
      <c r="J11" s="104"/>
      <c r="K11" s="104"/>
      <c r="L11" s="104"/>
    </row>
    <row r="12" spans="1:12" ht="15">
      <c r="A12" s="69"/>
      <c r="B12" s="239"/>
      <c r="C12" s="69" t="s">
        <v>235</v>
      </c>
      <c r="D12" s="8" t="s">
        <v>198</v>
      </c>
      <c r="E12" s="69"/>
      <c r="F12" s="8">
        <v>595</v>
      </c>
      <c r="G12" s="103"/>
      <c r="H12" s="104"/>
      <c r="I12" s="245"/>
      <c r="J12" s="104"/>
      <c r="K12" s="104"/>
      <c r="L12" s="104"/>
    </row>
    <row r="13" spans="1:6" ht="24" customHeight="1">
      <c r="A13" s="69"/>
      <c r="B13" s="239"/>
      <c r="C13" s="69" t="s">
        <v>27</v>
      </c>
      <c r="D13" s="8" t="s">
        <v>0</v>
      </c>
      <c r="E13" s="31" t="s">
        <v>26</v>
      </c>
      <c r="F13" s="80">
        <v>538.3</v>
      </c>
    </row>
    <row r="14" spans="1:7" ht="25.5">
      <c r="A14" s="69"/>
      <c r="B14" s="239"/>
      <c r="C14" s="31" t="s">
        <v>28</v>
      </c>
      <c r="D14" s="8" t="s">
        <v>249</v>
      </c>
      <c r="E14" s="69" t="s">
        <v>227</v>
      </c>
      <c r="F14" s="79">
        <v>5313.83</v>
      </c>
      <c r="G14" s="99"/>
    </row>
    <row r="15" spans="1:11" ht="12.75">
      <c r="A15" s="69"/>
      <c r="B15" s="239"/>
      <c r="C15" s="69" t="s">
        <v>29</v>
      </c>
      <c r="D15" s="8" t="s">
        <v>249</v>
      </c>
      <c r="E15" s="69" t="s">
        <v>227</v>
      </c>
      <c r="F15" s="79">
        <f>F16+F17</f>
        <v>7403.8</v>
      </c>
      <c r="G15" s="99"/>
      <c r="H15" s="67"/>
      <c r="K15" s="67"/>
    </row>
    <row r="16" spans="1:9" ht="12.75">
      <c r="A16" s="69"/>
      <c r="B16" s="239"/>
      <c r="C16" s="69" t="s">
        <v>30</v>
      </c>
      <c r="D16" s="8" t="s">
        <v>249</v>
      </c>
      <c r="E16" s="69" t="s">
        <v>227</v>
      </c>
      <c r="F16" s="79">
        <v>5194.804</v>
      </c>
      <c r="G16" s="105"/>
      <c r="I16" s="67"/>
    </row>
    <row r="17" spans="1:7" ht="25.5">
      <c r="A17" s="69"/>
      <c r="B17" s="239"/>
      <c r="C17" s="31" t="s">
        <v>31</v>
      </c>
      <c r="D17" s="8" t="s">
        <v>249</v>
      </c>
      <c r="E17" s="69" t="s">
        <v>227</v>
      </c>
      <c r="F17" s="79">
        <v>2208.996</v>
      </c>
      <c r="G17" s="105"/>
    </row>
    <row r="18" spans="1:6" ht="12.75">
      <c r="A18" s="69">
        <v>2</v>
      </c>
      <c r="B18" s="69"/>
      <c r="C18" s="73" t="s">
        <v>228</v>
      </c>
      <c r="D18" s="8"/>
      <c r="E18" s="69"/>
      <c r="F18" s="8" t="s">
        <v>191</v>
      </c>
    </row>
    <row r="19" spans="1:8" ht="26.25">
      <c r="A19" s="69"/>
      <c r="B19" s="238">
        <v>4116060</v>
      </c>
      <c r="C19" s="31" t="s">
        <v>32</v>
      </c>
      <c r="D19" s="8" t="s">
        <v>250</v>
      </c>
      <c r="E19" s="31" t="s">
        <v>33</v>
      </c>
      <c r="F19" s="94">
        <v>3577.571</v>
      </c>
      <c r="H19" s="106"/>
    </row>
    <row r="20" spans="1:8" ht="15">
      <c r="A20" s="69"/>
      <c r="B20" s="239"/>
      <c r="C20" s="69" t="s">
        <v>34</v>
      </c>
      <c r="D20" s="8" t="s">
        <v>198</v>
      </c>
      <c r="E20" s="69" t="s">
        <v>33</v>
      </c>
      <c r="F20" s="121">
        <f>F8</f>
        <v>14700</v>
      </c>
      <c r="H20" s="107"/>
    </row>
    <row r="21" spans="1:8" ht="15">
      <c r="A21" s="69"/>
      <c r="B21" s="239"/>
      <c r="C21" s="69" t="s">
        <v>35</v>
      </c>
      <c r="D21" s="8" t="s">
        <v>198</v>
      </c>
      <c r="E21" s="69" t="s">
        <v>33</v>
      </c>
      <c r="F21" s="121">
        <v>2440</v>
      </c>
      <c r="H21" s="107"/>
    </row>
    <row r="22" spans="1:8" ht="15">
      <c r="A22" s="69"/>
      <c r="B22" s="239"/>
      <c r="C22" s="69" t="s">
        <v>36</v>
      </c>
      <c r="D22" s="8" t="s">
        <v>198</v>
      </c>
      <c r="E22" s="69" t="s">
        <v>33</v>
      </c>
      <c r="F22" s="121">
        <v>150</v>
      </c>
      <c r="H22" s="104"/>
    </row>
    <row r="23" spans="1:8" ht="26.25">
      <c r="A23" s="69"/>
      <c r="B23" s="239"/>
      <c r="C23" s="31" t="s">
        <v>118</v>
      </c>
      <c r="D23" s="8" t="s">
        <v>0</v>
      </c>
      <c r="E23" s="69" t="s">
        <v>33</v>
      </c>
      <c r="F23" s="102">
        <v>11.1</v>
      </c>
      <c r="H23" s="106"/>
    </row>
    <row r="24" spans="1:8" ht="15">
      <c r="A24" s="69">
        <v>3</v>
      </c>
      <c r="B24" s="69"/>
      <c r="C24" s="73" t="s">
        <v>226</v>
      </c>
      <c r="D24" s="8"/>
      <c r="E24" s="69"/>
      <c r="F24" s="72" t="s">
        <v>191</v>
      </c>
      <c r="H24" s="108"/>
    </row>
    <row r="25" spans="1:8" ht="15">
      <c r="A25" s="69"/>
      <c r="B25" s="238">
        <v>4116060</v>
      </c>
      <c r="C25" s="69" t="s">
        <v>162</v>
      </c>
      <c r="D25" s="8" t="s">
        <v>251</v>
      </c>
      <c r="E25" s="69" t="s">
        <v>201</v>
      </c>
      <c r="F25" s="79">
        <f>F19/F20*1000</f>
        <v>243.3721768707483</v>
      </c>
      <c r="H25" s="108"/>
    </row>
    <row r="26" spans="1:8" ht="26.25">
      <c r="A26" s="69"/>
      <c r="B26" s="239"/>
      <c r="C26" s="31" t="s">
        <v>37</v>
      </c>
      <c r="D26" s="8" t="s">
        <v>199</v>
      </c>
      <c r="E26" s="69" t="s">
        <v>201</v>
      </c>
      <c r="F26" s="79">
        <f>F16/F13*1000</f>
        <v>9650.388259334944</v>
      </c>
      <c r="G26" s="85"/>
      <c r="H26" s="109"/>
    </row>
    <row r="27" spans="1:8" ht="26.25">
      <c r="A27" s="69"/>
      <c r="B27" s="243"/>
      <c r="C27" s="31" t="s">
        <v>38</v>
      </c>
      <c r="D27" s="8" t="s">
        <v>199</v>
      </c>
      <c r="E27" s="69" t="s">
        <v>201</v>
      </c>
      <c r="F27" s="79">
        <f>F17/F23*1000</f>
        <v>199008.64864864867</v>
      </c>
      <c r="G27" s="85"/>
      <c r="H27" s="110"/>
    </row>
    <row r="28" spans="1:8" ht="15">
      <c r="A28" s="69">
        <v>4</v>
      </c>
      <c r="B28" s="69"/>
      <c r="C28" s="73" t="s">
        <v>163</v>
      </c>
      <c r="D28" s="8"/>
      <c r="E28" s="69"/>
      <c r="F28" s="8" t="s">
        <v>191</v>
      </c>
      <c r="H28" s="110"/>
    </row>
    <row r="29" spans="1:8" ht="39">
      <c r="A29" s="69"/>
      <c r="B29" s="238">
        <v>4116060</v>
      </c>
      <c r="C29" s="31" t="s">
        <v>39</v>
      </c>
      <c r="D29" s="8" t="s">
        <v>200</v>
      </c>
      <c r="E29" s="69" t="s">
        <v>201</v>
      </c>
      <c r="F29" s="113">
        <f>7403.8/6363.9*100</f>
        <v>116.34060874620909</v>
      </c>
      <c r="H29" s="110"/>
    </row>
    <row r="30" spans="1:8" ht="42" customHeight="1">
      <c r="A30" s="69"/>
      <c r="B30" s="239"/>
      <c r="C30" s="31" t="s">
        <v>40</v>
      </c>
      <c r="D30" s="8" t="s">
        <v>200</v>
      </c>
      <c r="E30" s="69" t="s">
        <v>201</v>
      </c>
      <c r="F30" s="112">
        <f>F23/F13*100</f>
        <v>2.062047185584247</v>
      </c>
      <c r="H30" s="111"/>
    </row>
    <row r="31" spans="1:8" ht="26.25">
      <c r="A31" s="69"/>
      <c r="B31" s="243"/>
      <c r="C31" s="31" t="s">
        <v>41</v>
      </c>
      <c r="D31" s="8" t="s">
        <v>200</v>
      </c>
      <c r="E31" s="69" t="s">
        <v>201</v>
      </c>
      <c r="F31" s="112">
        <f>F22/F20*100</f>
        <v>1.0204081632653061</v>
      </c>
      <c r="H31" s="111"/>
    </row>
    <row r="32" spans="1:8" ht="26.25" customHeight="1">
      <c r="A32" s="240" t="s">
        <v>1</v>
      </c>
      <c r="B32" s="241"/>
      <c r="C32" s="241"/>
      <c r="D32" s="241"/>
      <c r="E32" s="241"/>
      <c r="F32" s="242"/>
      <c r="H32" s="104"/>
    </row>
    <row r="33" spans="1:8" ht="15">
      <c r="A33" s="69">
        <v>1</v>
      </c>
      <c r="B33" s="69"/>
      <c r="C33" s="73" t="s">
        <v>229</v>
      </c>
      <c r="D33" s="8"/>
      <c r="E33" s="69"/>
      <c r="F33" s="8" t="s">
        <v>191</v>
      </c>
      <c r="H33" s="104"/>
    </row>
    <row r="34" spans="1:8" ht="15">
      <c r="A34" s="69"/>
      <c r="B34" s="238">
        <v>4116060</v>
      </c>
      <c r="C34" s="69" t="s">
        <v>29</v>
      </c>
      <c r="D34" s="8" t="s">
        <v>249</v>
      </c>
      <c r="E34" s="69" t="s">
        <v>227</v>
      </c>
      <c r="F34" s="79">
        <f>F35+F36+F37+F38+F39+F40+F41+F42+F43</f>
        <v>13421.359999999999</v>
      </c>
      <c r="G34" s="67"/>
      <c r="H34" s="104"/>
    </row>
    <row r="35" spans="1:8" ht="26.25">
      <c r="A35" s="69"/>
      <c r="B35" s="239"/>
      <c r="C35" s="97" t="s">
        <v>129</v>
      </c>
      <c r="D35" s="8" t="s">
        <v>249</v>
      </c>
      <c r="E35" s="69" t="s">
        <v>227</v>
      </c>
      <c r="F35" s="98">
        <v>244.66</v>
      </c>
      <c r="H35" s="104"/>
    </row>
    <row r="36" spans="1:10" ht="25.5">
      <c r="A36" s="69"/>
      <c r="B36" s="239"/>
      <c r="C36" s="95" t="s">
        <v>119</v>
      </c>
      <c r="D36" s="8" t="s">
        <v>249</v>
      </c>
      <c r="E36" s="69" t="s">
        <v>227</v>
      </c>
      <c r="F36" s="96">
        <v>7584.3</v>
      </c>
      <c r="G36" s="67"/>
      <c r="J36" s="67"/>
    </row>
    <row r="37" spans="1:7" ht="12.75">
      <c r="A37" s="69"/>
      <c r="B37" s="239"/>
      <c r="C37" s="95" t="s">
        <v>120</v>
      </c>
      <c r="D37" s="8" t="s">
        <v>249</v>
      </c>
      <c r="E37" s="69" t="s">
        <v>227</v>
      </c>
      <c r="F37" s="96">
        <v>257.138</v>
      </c>
      <c r="G37" s="67"/>
    </row>
    <row r="38" spans="1:7" ht="12.75">
      <c r="A38" s="69"/>
      <c r="B38" s="239"/>
      <c r="C38" s="95" t="s">
        <v>219</v>
      </c>
      <c r="D38" s="8" t="s">
        <v>249</v>
      </c>
      <c r="E38" s="69" t="s">
        <v>227</v>
      </c>
      <c r="F38" s="96">
        <v>3024</v>
      </c>
      <c r="G38" s="99"/>
    </row>
    <row r="39" spans="1:6" ht="12.75">
      <c r="A39" s="69"/>
      <c r="B39" s="239"/>
      <c r="C39" s="95" t="s">
        <v>121</v>
      </c>
      <c r="D39" s="8" t="s">
        <v>249</v>
      </c>
      <c r="E39" s="69" t="s">
        <v>227</v>
      </c>
      <c r="F39" s="96">
        <v>515</v>
      </c>
    </row>
    <row r="40" spans="1:6" ht="12.75">
      <c r="A40" s="69"/>
      <c r="B40" s="239"/>
      <c r="C40" s="95" t="s">
        <v>124</v>
      </c>
      <c r="D40" s="8" t="s">
        <v>249</v>
      </c>
      <c r="E40" s="69" t="s">
        <v>227</v>
      </c>
      <c r="F40" s="96">
        <v>473.8</v>
      </c>
    </row>
    <row r="41" spans="1:6" ht="12.75">
      <c r="A41" s="69"/>
      <c r="B41" s="239"/>
      <c r="C41" s="95" t="s">
        <v>125</v>
      </c>
      <c r="D41" s="8" t="s">
        <v>249</v>
      </c>
      <c r="E41" s="69" t="s">
        <v>227</v>
      </c>
      <c r="F41" s="96">
        <v>86.962</v>
      </c>
    </row>
    <row r="42" spans="1:6" ht="12.75">
      <c r="A42" s="69"/>
      <c r="B42" s="239"/>
      <c r="C42" s="95" t="s">
        <v>220</v>
      </c>
      <c r="D42" s="8" t="s">
        <v>249</v>
      </c>
      <c r="E42" s="69" t="s">
        <v>227</v>
      </c>
      <c r="F42" s="96">
        <v>454</v>
      </c>
    </row>
    <row r="43" spans="1:6" ht="25.5">
      <c r="A43" s="69"/>
      <c r="B43" s="239"/>
      <c r="C43" s="95" t="s">
        <v>221</v>
      </c>
      <c r="D43" s="8" t="s">
        <v>249</v>
      </c>
      <c r="E43" s="69" t="s">
        <v>227</v>
      </c>
      <c r="F43" s="96">
        <v>781.5</v>
      </c>
    </row>
    <row r="44" spans="1:7" ht="15">
      <c r="A44" s="69"/>
      <c r="B44" s="239"/>
      <c r="C44" s="86" t="s">
        <v>42</v>
      </c>
      <c r="D44" s="80" t="s">
        <v>198</v>
      </c>
      <c r="E44" s="86" t="s">
        <v>224</v>
      </c>
      <c r="F44" s="80">
        <v>15430</v>
      </c>
      <c r="G44" s="107"/>
    </row>
    <row r="45" spans="1:9" ht="15">
      <c r="A45" s="69"/>
      <c r="B45" s="239"/>
      <c r="C45" s="86" t="s">
        <v>43</v>
      </c>
      <c r="D45" s="80" t="s">
        <v>203</v>
      </c>
      <c r="E45" s="86" t="s">
        <v>224</v>
      </c>
      <c r="F45" s="80">
        <v>59.8</v>
      </c>
      <c r="G45" s="106"/>
      <c r="I45" t="s">
        <v>130</v>
      </c>
    </row>
    <row r="46" spans="1:7" ht="15">
      <c r="A46" s="69"/>
      <c r="B46" s="239"/>
      <c r="C46" s="86" t="s">
        <v>44</v>
      </c>
      <c r="D46" s="80" t="s">
        <v>203</v>
      </c>
      <c r="E46" s="86" t="s">
        <v>224</v>
      </c>
      <c r="F46" s="80">
        <v>48.2</v>
      </c>
      <c r="G46" s="106"/>
    </row>
    <row r="47" spans="1:7" ht="15">
      <c r="A47" s="69"/>
      <c r="B47" s="239"/>
      <c r="C47" s="86" t="s">
        <v>45</v>
      </c>
      <c r="D47" s="80" t="s">
        <v>203</v>
      </c>
      <c r="E47" s="86" t="s">
        <v>224</v>
      </c>
      <c r="F47" s="80">
        <v>0.3</v>
      </c>
      <c r="G47" s="106"/>
    </row>
    <row r="48" spans="1:7" ht="15">
      <c r="A48" s="69"/>
      <c r="B48" s="239"/>
      <c r="C48" s="86" t="s">
        <v>131</v>
      </c>
      <c r="D48" s="80" t="s">
        <v>198</v>
      </c>
      <c r="E48" s="86" t="s">
        <v>224</v>
      </c>
      <c r="F48" s="80">
        <v>81</v>
      </c>
      <c r="G48" s="104"/>
    </row>
    <row r="49" spans="1:7" ht="15">
      <c r="A49" s="69"/>
      <c r="B49" s="239"/>
      <c r="C49" s="86" t="s">
        <v>46</v>
      </c>
      <c r="D49" s="80" t="s">
        <v>198</v>
      </c>
      <c r="E49" s="86" t="s">
        <v>47</v>
      </c>
      <c r="F49" s="80">
        <v>144</v>
      </c>
      <c r="G49" s="104"/>
    </row>
    <row r="50" spans="1:7" ht="15">
      <c r="A50" s="69"/>
      <c r="B50" s="239"/>
      <c r="C50" s="86" t="s">
        <v>48</v>
      </c>
      <c r="D50" s="80" t="s">
        <v>49</v>
      </c>
      <c r="E50" s="86" t="s">
        <v>47</v>
      </c>
      <c r="F50" s="80">
        <v>530</v>
      </c>
      <c r="G50" s="104"/>
    </row>
    <row r="51" spans="1:7" ht="13.5" customHeight="1">
      <c r="A51" s="69"/>
      <c r="B51" s="239"/>
      <c r="C51" s="86" t="s">
        <v>50</v>
      </c>
      <c r="D51" s="80" t="s">
        <v>51</v>
      </c>
      <c r="E51" s="86" t="s">
        <v>47</v>
      </c>
      <c r="F51" s="94">
        <v>106120</v>
      </c>
      <c r="G51" s="104"/>
    </row>
    <row r="52" spans="1:7" ht="15" customHeight="1">
      <c r="A52" s="69"/>
      <c r="B52" s="243"/>
      <c r="C52" s="86" t="s">
        <v>52</v>
      </c>
      <c r="D52" s="80" t="s">
        <v>198</v>
      </c>
      <c r="E52" s="86" t="s">
        <v>47</v>
      </c>
      <c r="F52" s="94">
        <v>498</v>
      </c>
      <c r="G52" s="104"/>
    </row>
    <row r="53" spans="1:7" ht="17.25" customHeight="1">
      <c r="A53" s="69">
        <v>2</v>
      </c>
      <c r="B53" s="69"/>
      <c r="C53" s="73" t="s">
        <v>228</v>
      </c>
      <c r="D53" s="50"/>
      <c r="E53" s="87"/>
      <c r="F53" s="79" t="s">
        <v>191</v>
      </c>
      <c r="G53" s="109"/>
    </row>
    <row r="54" spans="1:7" ht="15">
      <c r="A54" s="69"/>
      <c r="B54" s="238">
        <v>4116060</v>
      </c>
      <c r="C54" s="87" t="s">
        <v>53</v>
      </c>
      <c r="D54" s="50" t="s">
        <v>198</v>
      </c>
      <c r="E54" s="87" t="s">
        <v>201</v>
      </c>
      <c r="F54" s="94">
        <v>141</v>
      </c>
      <c r="G54" s="104"/>
    </row>
    <row r="55" spans="1:7" ht="15">
      <c r="A55" s="69"/>
      <c r="B55" s="239"/>
      <c r="C55" s="87" t="s">
        <v>54</v>
      </c>
      <c r="D55" s="50" t="s">
        <v>198</v>
      </c>
      <c r="E55" s="87" t="s">
        <v>201</v>
      </c>
      <c r="F55" s="94">
        <v>1157</v>
      </c>
      <c r="G55" s="104"/>
    </row>
    <row r="56" spans="1:7" ht="15">
      <c r="A56" s="69"/>
      <c r="B56" s="239"/>
      <c r="C56" s="87" t="s">
        <v>55</v>
      </c>
      <c r="D56" s="50" t="s">
        <v>203</v>
      </c>
      <c r="E56" s="86" t="s">
        <v>47</v>
      </c>
      <c r="F56" s="115">
        <v>28.2</v>
      </c>
      <c r="G56" s="106"/>
    </row>
    <row r="57" spans="1:7" ht="15">
      <c r="A57" s="69"/>
      <c r="B57" s="239"/>
      <c r="C57" s="87" t="s">
        <v>56</v>
      </c>
      <c r="D57" s="50" t="s">
        <v>203</v>
      </c>
      <c r="E57" s="87" t="s">
        <v>201</v>
      </c>
      <c r="F57" s="115">
        <v>18.5</v>
      </c>
      <c r="G57" s="106"/>
    </row>
    <row r="58" spans="1:7" ht="15">
      <c r="A58" s="69">
        <v>3</v>
      </c>
      <c r="B58" s="69"/>
      <c r="C58" s="73" t="s">
        <v>226</v>
      </c>
      <c r="D58" s="50"/>
      <c r="E58" s="87"/>
      <c r="F58" s="79" t="s">
        <v>191</v>
      </c>
      <c r="G58" s="106"/>
    </row>
    <row r="59" spans="1:7" ht="12.75">
      <c r="A59" s="69"/>
      <c r="B59" s="238">
        <v>4116060</v>
      </c>
      <c r="C59" s="87" t="s">
        <v>57</v>
      </c>
      <c r="D59" s="50" t="s">
        <v>199</v>
      </c>
      <c r="E59" s="87" t="s">
        <v>201</v>
      </c>
      <c r="F59" s="79">
        <f>F37/F54*1000</f>
        <v>1823.6737588652481</v>
      </c>
      <c r="G59" s="18"/>
    </row>
    <row r="60" spans="1:6" ht="12.75">
      <c r="A60" s="69"/>
      <c r="B60" s="239"/>
      <c r="C60" s="87" t="s">
        <v>58</v>
      </c>
      <c r="D60" s="50" t="s">
        <v>199</v>
      </c>
      <c r="E60" s="87" t="s">
        <v>201</v>
      </c>
      <c r="F60" s="79">
        <f>F39/F55*1000</f>
        <v>445.1166810717372</v>
      </c>
    </row>
    <row r="61" spans="1:6" ht="25.5">
      <c r="A61" s="69"/>
      <c r="B61" s="239"/>
      <c r="C61" s="88" t="s">
        <v>59</v>
      </c>
      <c r="D61" s="50" t="s">
        <v>199</v>
      </c>
      <c r="E61" s="87" t="s">
        <v>201</v>
      </c>
      <c r="F61" s="79">
        <f>F36/F57/12*1000</f>
        <v>34163.51351351351</v>
      </c>
    </row>
    <row r="62" spans="1:6" ht="12.75">
      <c r="A62" s="69">
        <v>4</v>
      </c>
      <c r="B62" s="69"/>
      <c r="C62" s="73" t="s">
        <v>163</v>
      </c>
      <c r="D62" s="50"/>
      <c r="E62" s="87"/>
      <c r="F62" s="80" t="s">
        <v>191</v>
      </c>
    </row>
    <row r="63" spans="1:6" ht="38.25">
      <c r="A63" s="69"/>
      <c r="B63" s="238">
        <v>4116060</v>
      </c>
      <c r="C63" s="89" t="s">
        <v>60</v>
      </c>
      <c r="D63" s="50" t="s">
        <v>200</v>
      </c>
      <c r="E63" s="87" t="s">
        <v>201</v>
      </c>
      <c r="F63" s="113">
        <f>F54/F44*100</f>
        <v>0.9138042773817239</v>
      </c>
    </row>
    <row r="64" spans="1:6" ht="25.5">
      <c r="A64" s="69"/>
      <c r="B64" s="239"/>
      <c r="C64" s="88" t="s">
        <v>122</v>
      </c>
      <c r="D64" s="50" t="s">
        <v>200</v>
      </c>
      <c r="E64" s="87" t="s">
        <v>201</v>
      </c>
      <c r="F64" s="113">
        <f>F55/F44*100</f>
        <v>7.498379779650033</v>
      </c>
    </row>
    <row r="65" spans="1:6" ht="12.75">
      <c r="A65" s="240" t="s">
        <v>2</v>
      </c>
      <c r="B65" s="241"/>
      <c r="C65" s="242"/>
      <c r="D65" s="8"/>
      <c r="E65" s="69"/>
      <c r="F65" s="8"/>
    </row>
    <row r="66" spans="1:8" ht="12.75">
      <c r="A66" s="69">
        <v>1</v>
      </c>
      <c r="B66" s="69"/>
      <c r="C66" s="73" t="s">
        <v>229</v>
      </c>
      <c r="D66" s="8"/>
      <c r="E66" s="69"/>
      <c r="F66" s="8" t="s">
        <v>191</v>
      </c>
      <c r="H66" s="18"/>
    </row>
    <row r="67" spans="1:14" ht="15">
      <c r="A67" s="69"/>
      <c r="B67" s="83">
        <v>4116060</v>
      </c>
      <c r="C67" s="69" t="s">
        <v>29</v>
      </c>
      <c r="D67" s="8" t="s">
        <v>249</v>
      </c>
      <c r="E67" s="69" t="s">
        <v>227</v>
      </c>
      <c r="F67" s="79">
        <f>F68+F69+F70+F71</f>
        <v>10182.199999999999</v>
      </c>
      <c r="G67" s="67"/>
      <c r="H67" s="110"/>
      <c r="N67" s="67"/>
    </row>
    <row r="68" spans="1:14" ht="15">
      <c r="A68" s="69"/>
      <c r="B68" s="81"/>
      <c r="C68" s="69" t="s">
        <v>61</v>
      </c>
      <c r="D68" s="8" t="s">
        <v>249</v>
      </c>
      <c r="E68" s="69" t="s">
        <v>227</v>
      </c>
      <c r="F68" s="79">
        <v>7475.46</v>
      </c>
      <c r="H68" s="110"/>
      <c r="M68" s="67"/>
      <c r="N68" s="67"/>
    </row>
    <row r="69" spans="1:14" ht="15">
      <c r="A69" s="69"/>
      <c r="B69" s="81"/>
      <c r="C69" s="69" t="s">
        <v>62</v>
      </c>
      <c r="D69" s="8" t="s">
        <v>249</v>
      </c>
      <c r="E69" s="69" t="s">
        <v>227</v>
      </c>
      <c r="F69" s="79">
        <v>1215.93</v>
      </c>
      <c r="H69" s="110"/>
      <c r="M69" s="67"/>
      <c r="N69" s="67"/>
    </row>
    <row r="70" spans="1:14" ht="26.25">
      <c r="A70" s="69"/>
      <c r="B70" s="81"/>
      <c r="C70" s="31" t="s">
        <v>63</v>
      </c>
      <c r="D70" s="8" t="s">
        <v>249</v>
      </c>
      <c r="E70" s="69" t="s">
        <v>227</v>
      </c>
      <c r="F70" s="79">
        <v>1068.56</v>
      </c>
      <c r="H70" s="110"/>
      <c r="M70" s="67"/>
      <c r="N70" s="67"/>
    </row>
    <row r="71" spans="1:14" ht="15">
      <c r="A71" s="69"/>
      <c r="B71" s="81"/>
      <c r="C71" s="69" t="s">
        <v>64</v>
      </c>
      <c r="D71" s="8" t="s">
        <v>249</v>
      </c>
      <c r="E71" s="69" t="s">
        <v>227</v>
      </c>
      <c r="F71" s="79">
        <v>422.25</v>
      </c>
      <c r="H71" s="104"/>
      <c r="M71" s="67"/>
      <c r="N71" s="67"/>
    </row>
    <row r="72" spans="1:8" ht="15">
      <c r="A72" s="69"/>
      <c r="B72" s="82"/>
      <c r="C72" s="69" t="s">
        <v>65</v>
      </c>
      <c r="D72" s="8" t="s">
        <v>203</v>
      </c>
      <c r="E72" s="69" t="s">
        <v>10</v>
      </c>
      <c r="F72" s="80">
        <v>139.98</v>
      </c>
      <c r="H72" s="104"/>
    </row>
    <row r="73" spans="1:8" ht="15">
      <c r="A73" s="69">
        <v>2</v>
      </c>
      <c r="B73" s="69"/>
      <c r="C73" s="73" t="s">
        <v>228</v>
      </c>
      <c r="D73" s="8"/>
      <c r="E73" s="69"/>
      <c r="F73" s="80" t="s">
        <v>191</v>
      </c>
      <c r="H73" s="109"/>
    </row>
    <row r="74" spans="1:8" ht="26.25" customHeight="1">
      <c r="A74" s="69"/>
      <c r="B74" s="238">
        <v>4116060</v>
      </c>
      <c r="C74" s="31" t="s">
        <v>241</v>
      </c>
      <c r="D74" s="8" t="s">
        <v>203</v>
      </c>
      <c r="E74" s="69" t="s">
        <v>66</v>
      </c>
      <c r="F74" s="80">
        <v>39.14</v>
      </c>
      <c r="H74" s="104"/>
    </row>
    <row r="75" spans="1:8" ht="15">
      <c r="A75" s="69"/>
      <c r="B75" s="239"/>
      <c r="C75" s="69" t="s">
        <v>67</v>
      </c>
      <c r="D75" s="8" t="s">
        <v>203</v>
      </c>
      <c r="E75" s="69" t="s">
        <v>68</v>
      </c>
      <c r="F75" s="80">
        <v>110.04</v>
      </c>
      <c r="H75" s="104"/>
    </row>
    <row r="76" spans="1:8" ht="15">
      <c r="A76" s="69"/>
      <c r="B76" s="243"/>
      <c r="C76" s="69" t="s">
        <v>53</v>
      </c>
      <c r="D76" s="8" t="s">
        <v>198</v>
      </c>
      <c r="E76" s="69" t="s">
        <v>227</v>
      </c>
      <c r="F76" s="80">
        <v>250</v>
      </c>
      <c r="H76" s="104"/>
    </row>
    <row r="77" spans="1:8" ht="15">
      <c r="A77" s="69">
        <v>3</v>
      </c>
      <c r="B77" s="69"/>
      <c r="C77" s="73" t="s">
        <v>226</v>
      </c>
      <c r="D77" s="8"/>
      <c r="E77" s="69"/>
      <c r="F77" s="80" t="s">
        <v>191</v>
      </c>
      <c r="H77" s="109"/>
    </row>
    <row r="78" spans="1:8" ht="39">
      <c r="A78" s="69"/>
      <c r="B78" s="238">
        <v>4116060</v>
      </c>
      <c r="C78" s="31" t="s">
        <v>242</v>
      </c>
      <c r="D78" s="8" t="s">
        <v>199</v>
      </c>
      <c r="E78" s="69" t="s">
        <v>201</v>
      </c>
      <c r="F78" s="79">
        <f>(F68+F71)/F74/12*1000</f>
        <v>16815.086867654576</v>
      </c>
      <c r="H78" s="110"/>
    </row>
    <row r="79" spans="1:8" ht="15">
      <c r="A79" s="69"/>
      <c r="B79" s="239"/>
      <c r="C79" s="69" t="s">
        <v>70</v>
      </c>
      <c r="D79" s="8" t="s">
        <v>199</v>
      </c>
      <c r="E79" s="69" t="s">
        <v>201</v>
      </c>
      <c r="F79" s="79">
        <f>F69/12/F75*1000+0.01</f>
        <v>920.8342457288259</v>
      </c>
      <c r="H79" s="110"/>
    </row>
    <row r="80" spans="1:8" ht="26.25">
      <c r="A80" s="69"/>
      <c r="B80" s="239"/>
      <c r="C80" s="31" t="s">
        <v>71</v>
      </c>
      <c r="D80" s="8" t="s">
        <v>199</v>
      </c>
      <c r="E80" s="69" t="s">
        <v>201</v>
      </c>
      <c r="F80" s="79">
        <f>F70/12*1000-0.34</f>
        <v>89046.32666666668</v>
      </c>
      <c r="H80" s="110"/>
    </row>
    <row r="81" spans="1:8" ht="15">
      <c r="A81" s="69">
        <v>4</v>
      </c>
      <c r="B81" s="69"/>
      <c r="C81" s="73" t="s">
        <v>163</v>
      </c>
      <c r="D81" s="8"/>
      <c r="E81" s="69"/>
      <c r="F81" s="80" t="s">
        <v>191</v>
      </c>
      <c r="H81" s="109"/>
    </row>
    <row r="82" spans="1:8" ht="26.25">
      <c r="A82" s="69"/>
      <c r="B82" s="238">
        <v>4116060</v>
      </c>
      <c r="C82" s="31" t="s">
        <v>72</v>
      </c>
      <c r="D82" s="8" t="s">
        <v>200</v>
      </c>
      <c r="E82" s="69" t="s">
        <v>73</v>
      </c>
      <c r="F82" s="80">
        <v>101.4</v>
      </c>
      <c r="H82" s="104"/>
    </row>
    <row r="83" spans="1:8" ht="39">
      <c r="A83" s="69"/>
      <c r="B83" s="239"/>
      <c r="C83" s="31" t="s">
        <v>74</v>
      </c>
      <c r="D83" s="8" t="s">
        <v>200</v>
      </c>
      <c r="E83" s="69" t="s">
        <v>73</v>
      </c>
      <c r="F83" s="80">
        <v>130.3</v>
      </c>
      <c r="H83" s="104"/>
    </row>
    <row r="84" spans="1:8" ht="15.75" customHeight="1">
      <c r="A84" s="240" t="s">
        <v>3</v>
      </c>
      <c r="B84" s="241"/>
      <c r="C84" s="241"/>
      <c r="D84" s="241"/>
      <c r="E84" s="241"/>
      <c r="F84" s="242"/>
      <c r="H84" s="18"/>
    </row>
    <row r="85" spans="1:6" ht="12.75">
      <c r="A85" s="69">
        <v>1</v>
      </c>
      <c r="B85" s="69"/>
      <c r="C85" s="73" t="s">
        <v>229</v>
      </c>
      <c r="D85" s="8"/>
      <c r="E85" s="69"/>
      <c r="F85" s="8" t="s">
        <v>191</v>
      </c>
    </row>
    <row r="86" spans="1:8" ht="15">
      <c r="A86" s="69"/>
      <c r="B86" s="238">
        <v>4116060</v>
      </c>
      <c r="C86" s="69" t="s">
        <v>75</v>
      </c>
      <c r="D86" s="8" t="s">
        <v>198</v>
      </c>
      <c r="E86" s="69" t="s">
        <v>224</v>
      </c>
      <c r="F86" s="8">
        <v>16</v>
      </c>
      <c r="H86" s="104"/>
    </row>
    <row r="87" spans="1:8" ht="26.25">
      <c r="A87" s="69"/>
      <c r="B87" s="239"/>
      <c r="C87" s="31" t="s">
        <v>76</v>
      </c>
      <c r="D87" s="8" t="s">
        <v>198</v>
      </c>
      <c r="E87" s="69" t="s">
        <v>224</v>
      </c>
      <c r="F87" s="8">
        <v>744</v>
      </c>
      <c r="H87" s="104"/>
    </row>
    <row r="88" spans="1:8" ht="15">
      <c r="A88" s="69"/>
      <c r="B88" s="239"/>
      <c r="C88" s="69" t="s">
        <v>77</v>
      </c>
      <c r="D88" s="8" t="s">
        <v>78</v>
      </c>
      <c r="E88" s="69" t="s">
        <v>69</v>
      </c>
      <c r="F88" s="8">
        <v>31089</v>
      </c>
      <c r="H88" s="104"/>
    </row>
    <row r="89" spans="1:8" ht="15">
      <c r="A89" s="69"/>
      <c r="B89" s="239"/>
      <c r="C89" s="69" t="s">
        <v>79</v>
      </c>
      <c r="D89" s="8" t="s">
        <v>51</v>
      </c>
      <c r="E89" s="69" t="s">
        <v>69</v>
      </c>
      <c r="F89" s="8">
        <v>16364</v>
      </c>
      <c r="H89" s="104"/>
    </row>
    <row r="90" spans="1:8" ht="15">
      <c r="A90" s="69"/>
      <c r="B90" s="239"/>
      <c r="C90" s="69" t="s">
        <v>80</v>
      </c>
      <c r="D90" s="8" t="s">
        <v>81</v>
      </c>
      <c r="E90" s="69" t="s">
        <v>69</v>
      </c>
      <c r="F90" s="80">
        <v>83.6</v>
      </c>
      <c r="H90" s="104"/>
    </row>
    <row r="91" spans="1:8" ht="15">
      <c r="A91" s="69"/>
      <c r="B91" s="239"/>
      <c r="C91" s="69" t="s">
        <v>82</v>
      </c>
      <c r="D91" s="8" t="s">
        <v>81</v>
      </c>
      <c r="E91" s="69" t="s">
        <v>69</v>
      </c>
      <c r="F91" s="8">
        <v>160</v>
      </c>
      <c r="H91" s="104"/>
    </row>
    <row r="92" spans="1:8" ht="15">
      <c r="A92" s="69"/>
      <c r="B92" s="239"/>
      <c r="C92" s="69" t="s">
        <v>83</v>
      </c>
      <c r="D92" s="8" t="s">
        <v>9</v>
      </c>
      <c r="E92" s="69" t="s">
        <v>69</v>
      </c>
      <c r="F92" s="8">
        <v>5070</v>
      </c>
      <c r="H92" s="104"/>
    </row>
    <row r="93" spans="1:8" ht="15">
      <c r="A93" s="69"/>
      <c r="B93" s="239"/>
      <c r="C93" s="69" t="s">
        <v>29</v>
      </c>
      <c r="D93" s="8" t="s">
        <v>249</v>
      </c>
      <c r="E93" s="69" t="s">
        <v>227</v>
      </c>
      <c r="F93" s="72">
        <f>F94+F95+F96+F97+F98+F99+F100+F101</f>
        <v>3238.5</v>
      </c>
      <c r="G93" s="21"/>
      <c r="H93" s="110"/>
    </row>
    <row r="94" spans="1:14" ht="15">
      <c r="A94" s="69"/>
      <c r="B94" s="239"/>
      <c r="C94" s="69" t="s">
        <v>84</v>
      </c>
      <c r="D94" s="8" t="s">
        <v>249</v>
      </c>
      <c r="E94" s="69" t="s">
        <v>227</v>
      </c>
      <c r="F94" s="79">
        <v>862.15</v>
      </c>
      <c r="H94" s="104"/>
      <c r="N94" s="67"/>
    </row>
    <row r="95" spans="1:8" ht="39">
      <c r="A95" s="69"/>
      <c r="B95" s="239"/>
      <c r="C95" s="31" t="s">
        <v>85</v>
      </c>
      <c r="D95" s="8" t="s">
        <v>249</v>
      </c>
      <c r="E95" s="69" t="s">
        <v>227</v>
      </c>
      <c r="F95" s="79">
        <v>259.8</v>
      </c>
      <c r="H95" s="104"/>
    </row>
    <row r="96" spans="1:8" ht="15">
      <c r="A96" s="69"/>
      <c r="B96" s="239"/>
      <c r="C96" s="69" t="s">
        <v>86</v>
      </c>
      <c r="D96" s="8" t="s">
        <v>249</v>
      </c>
      <c r="E96" s="69" t="s">
        <v>227</v>
      </c>
      <c r="F96" s="79">
        <v>708.2</v>
      </c>
      <c r="H96" s="104"/>
    </row>
    <row r="97" spans="1:8" ht="26.25">
      <c r="A97" s="69"/>
      <c r="B97" s="239"/>
      <c r="C97" s="31" t="s">
        <v>87</v>
      </c>
      <c r="D97" s="8" t="s">
        <v>249</v>
      </c>
      <c r="E97" s="69" t="s">
        <v>227</v>
      </c>
      <c r="F97" s="79">
        <v>431</v>
      </c>
      <c r="H97" s="104"/>
    </row>
    <row r="98" spans="1:8" ht="15">
      <c r="A98" s="69"/>
      <c r="B98" s="239"/>
      <c r="C98" s="31" t="s">
        <v>116</v>
      </c>
      <c r="D98" s="8" t="s">
        <v>249</v>
      </c>
      <c r="E98" s="69" t="s">
        <v>227</v>
      </c>
      <c r="F98" s="79">
        <v>61.6</v>
      </c>
      <c r="H98" s="104"/>
    </row>
    <row r="99" spans="1:8" ht="26.25">
      <c r="A99" s="69"/>
      <c r="B99" s="239"/>
      <c r="C99" s="31" t="s">
        <v>88</v>
      </c>
      <c r="D99" s="8" t="s">
        <v>249</v>
      </c>
      <c r="E99" s="69" t="s">
        <v>227</v>
      </c>
      <c r="F99" s="79">
        <v>323.9</v>
      </c>
      <c r="H99" s="104"/>
    </row>
    <row r="100" spans="1:8" ht="26.25">
      <c r="A100" s="69"/>
      <c r="B100" s="243"/>
      <c r="C100" s="31" t="s">
        <v>123</v>
      </c>
      <c r="D100" s="8" t="s">
        <v>249</v>
      </c>
      <c r="E100" s="69" t="s">
        <v>227</v>
      </c>
      <c r="F100" s="79">
        <v>491.85</v>
      </c>
      <c r="H100" s="104"/>
    </row>
    <row r="101" spans="1:8" ht="15">
      <c r="A101" s="69"/>
      <c r="B101" s="123"/>
      <c r="C101" s="31" t="s">
        <v>244</v>
      </c>
      <c r="D101" s="8" t="s">
        <v>249</v>
      </c>
      <c r="E101" s="69" t="s">
        <v>227</v>
      </c>
      <c r="F101" s="79">
        <v>100</v>
      </c>
      <c r="H101" s="104"/>
    </row>
    <row r="102" spans="1:8" ht="15">
      <c r="A102" s="69">
        <v>2</v>
      </c>
      <c r="B102" s="69"/>
      <c r="C102" s="73" t="s">
        <v>228</v>
      </c>
      <c r="D102" s="8"/>
      <c r="E102" s="69"/>
      <c r="F102" s="8" t="s">
        <v>191</v>
      </c>
      <c r="H102" s="116"/>
    </row>
    <row r="103" spans="1:8" ht="20.25" customHeight="1">
      <c r="A103" s="69"/>
      <c r="B103" s="238">
        <v>4116060</v>
      </c>
      <c r="C103" s="31" t="s">
        <v>75</v>
      </c>
      <c r="D103" s="8" t="s">
        <v>198</v>
      </c>
      <c r="E103" s="69" t="s">
        <v>47</v>
      </c>
      <c r="F103" s="8">
        <v>16</v>
      </c>
      <c r="H103" s="116"/>
    </row>
    <row r="104" spans="1:8" ht="32.25" customHeight="1">
      <c r="A104" s="69"/>
      <c r="B104" s="239"/>
      <c r="C104" s="31" t="s">
        <v>89</v>
      </c>
      <c r="D104" s="8" t="s">
        <v>51</v>
      </c>
      <c r="E104" s="69" t="s">
        <v>201</v>
      </c>
      <c r="F104" s="8">
        <v>31089</v>
      </c>
      <c r="H104" s="116"/>
    </row>
    <row r="105" spans="1:8" ht="36.75" customHeight="1">
      <c r="A105" s="69"/>
      <c r="B105" s="239"/>
      <c r="C105" s="31" t="s">
        <v>90</v>
      </c>
      <c r="D105" s="8" t="s">
        <v>198</v>
      </c>
      <c r="E105" s="69" t="s">
        <v>47</v>
      </c>
      <c r="F105" s="8">
        <v>225</v>
      </c>
      <c r="H105" s="116"/>
    </row>
    <row r="106" spans="1:8" ht="30.75" customHeight="1">
      <c r="A106" s="69"/>
      <c r="B106" s="239"/>
      <c r="C106" s="31" t="s">
        <v>91</v>
      </c>
      <c r="D106" s="8" t="s">
        <v>198</v>
      </c>
      <c r="E106" s="69" t="s">
        <v>73</v>
      </c>
      <c r="F106" s="8">
        <v>160</v>
      </c>
      <c r="H106" s="109"/>
    </row>
    <row r="107" spans="1:8" ht="34.5" customHeight="1">
      <c r="A107" s="69"/>
      <c r="B107" s="239"/>
      <c r="C107" s="31" t="s">
        <v>92</v>
      </c>
      <c r="D107" s="8" t="s">
        <v>81</v>
      </c>
      <c r="E107" s="69" t="s">
        <v>47</v>
      </c>
      <c r="F107" s="8">
        <v>83.6</v>
      </c>
      <c r="H107" s="104"/>
    </row>
    <row r="108" spans="1:8" ht="31.5" customHeight="1">
      <c r="A108" s="69"/>
      <c r="B108" s="239"/>
      <c r="C108" s="31" t="s">
        <v>93</v>
      </c>
      <c r="D108" s="8" t="s">
        <v>81</v>
      </c>
      <c r="E108" s="69" t="s">
        <v>73</v>
      </c>
      <c r="F108" s="8">
        <v>45</v>
      </c>
      <c r="H108" s="104"/>
    </row>
    <row r="109" spans="1:8" ht="36" customHeight="1">
      <c r="A109" s="69"/>
      <c r="B109" s="239"/>
      <c r="C109" s="31" t="s">
        <v>94</v>
      </c>
      <c r="D109" s="8" t="s">
        <v>81</v>
      </c>
      <c r="E109" s="69" t="s">
        <v>47</v>
      </c>
      <c r="F109" s="8">
        <v>16</v>
      </c>
      <c r="H109" s="104"/>
    </row>
    <row r="110" spans="1:8" ht="32.25" customHeight="1">
      <c r="A110" s="69"/>
      <c r="B110" s="239"/>
      <c r="C110" s="31" t="s">
        <v>95</v>
      </c>
      <c r="D110" s="8" t="s">
        <v>81</v>
      </c>
      <c r="E110" s="69" t="s">
        <v>73</v>
      </c>
      <c r="F110" s="8">
        <v>1</v>
      </c>
      <c r="H110" s="104"/>
    </row>
    <row r="111" spans="1:8" ht="36" customHeight="1">
      <c r="A111" s="69"/>
      <c r="B111" s="239"/>
      <c r="C111" s="31" t="s">
        <v>96</v>
      </c>
      <c r="D111" s="8" t="s">
        <v>51</v>
      </c>
      <c r="E111" s="69" t="s">
        <v>47</v>
      </c>
      <c r="F111" s="8">
        <v>1800</v>
      </c>
      <c r="H111" s="104"/>
    </row>
    <row r="112" spans="1:8" ht="37.5" customHeight="1">
      <c r="A112" s="69"/>
      <c r="B112" s="239"/>
      <c r="C112" s="31" t="s">
        <v>97</v>
      </c>
      <c r="D112" s="8" t="s">
        <v>51</v>
      </c>
      <c r="E112" s="69" t="s">
        <v>73</v>
      </c>
      <c r="F112" s="8">
        <v>1800</v>
      </c>
      <c r="H112" s="117"/>
    </row>
    <row r="113" spans="1:8" ht="15">
      <c r="A113" s="69">
        <v>3</v>
      </c>
      <c r="B113" s="69"/>
      <c r="C113" s="73" t="s">
        <v>226</v>
      </c>
      <c r="D113" s="8"/>
      <c r="E113" s="69"/>
      <c r="F113" s="8" t="s">
        <v>191</v>
      </c>
      <c r="H113" s="109"/>
    </row>
    <row r="114" spans="1:8" ht="36" customHeight="1">
      <c r="A114" s="69"/>
      <c r="B114" s="238">
        <v>4116060</v>
      </c>
      <c r="C114" s="31" t="s">
        <v>243</v>
      </c>
      <c r="D114" s="8" t="s">
        <v>199</v>
      </c>
      <c r="E114" s="69" t="s">
        <v>201</v>
      </c>
      <c r="F114" s="84">
        <f>F94/F103*1000</f>
        <v>53884.375</v>
      </c>
      <c r="G114" s="85"/>
      <c r="H114" s="104"/>
    </row>
    <row r="115" spans="1:8" ht="32.25" customHeight="1">
      <c r="A115" s="69"/>
      <c r="B115" s="239"/>
      <c r="C115" s="31" t="s">
        <v>7</v>
      </c>
      <c r="D115" s="8" t="s">
        <v>199</v>
      </c>
      <c r="E115" s="69" t="s">
        <v>201</v>
      </c>
      <c r="F115" s="84">
        <f>F99/F106*1000</f>
        <v>2024.375</v>
      </c>
      <c r="G115" s="85"/>
      <c r="H115" s="104"/>
    </row>
    <row r="116" spans="1:8" ht="42.75" customHeight="1">
      <c r="A116" s="69"/>
      <c r="B116" s="239"/>
      <c r="C116" s="31" t="s">
        <v>98</v>
      </c>
      <c r="D116" s="8" t="s">
        <v>199</v>
      </c>
      <c r="E116" s="69" t="s">
        <v>201</v>
      </c>
      <c r="F116" s="84">
        <f>F96/F108*1000</f>
        <v>15737.77777777778</v>
      </c>
      <c r="G116" s="85"/>
      <c r="H116" s="104"/>
    </row>
    <row r="117" spans="1:8" ht="39.75" customHeight="1">
      <c r="A117" s="69"/>
      <c r="B117" s="243"/>
      <c r="C117" s="31" t="s">
        <v>99</v>
      </c>
      <c r="D117" s="8" t="s">
        <v>199</v>
      </c>
      <c r="E117" s="69" t="s">
        <v>201</v>
      </c>
      <c r="F117" s="84">
        <f>F95/F112*1000</f>
        <v>144.33333333333334</v>
      </c>
      <c r="G117" s="85"/>
      <c r="H117" s="116"/>
    </row>
    <row r="118" spans="1:8" ht="15">
      <c r="A118" s="69">
        <v>4</v>
      </c>
      <c r="B118" s="69"/>
      <c r="C118" s="73" t="s">
        <v>163</v>
      </c>
      <c r="D118" s="8"/>
      <c r="E118" s="69"/>
      <c r="F118" s="8" t="s">
        <v>191</v>
      </c>
      <c r="H118" s="109"/>
    </row>
    <row r="119" spans="1:8" ht="81" customHeight="1">
      <c r="A119" s="69"/>
      <c r="B119" s="238">
        <v>4116060</v>
      </c>
      <c r="C119" s="31" t="s">
        <v>100</v>
      </c>
      <c r="D119" s="8" t="s">
        <v>200</v>
      </c>
      <c r="E119" s="69" t="s">
        <v>201</v>
      </c>
      <c r="F119" s="118">
        <f>F106/F105*100</f>
        <v>71.11111111111111</v>
      </c>
      <c r="H119" s="104"/>
    </row>
    <row r="120" spans="1:8" ht="55.5" customHeight="1">
      <c r="A120" s="69"/>
      <c r="B120" s="239"/>
      <c r="C120" s="31" t="s">
        <v>101</v>
      </c>
      <c r="D120" s="8" t="s">
        <v>200</v>
      </c>
      <c r="E120" s="69" t="s">
        <v>201</v>
      </c>
      <c r="F120" s="118">
        <f>F108/F107*100</f>
        <v>53.82775119617226</v>
      </c>
      <c r="H120" s="104"/>
    </row>
    <row r="121" spans="1:8" ht="48.75" customHeight="1">
      <c r="A121" s="69"/>
      <c r="B121" s="239"/>
      <c r="C121" s="31" t="s">
        <v>102</v>
      </c>
      <c r="D121" s="8" t="s">
        <v>200</v>
      </c>
      <c r="E121" s="69" t="s">
        <v>201</v>
      </c>
      <c r="F121" s="8">
        <f>F110/F109*100</f>
        <v>6.25</v>
      </c>
      <c r="H121" s="104"/>
    </row>
    <row r="122" spans="1:8" ht="65.25" customHeight="1">
      <c r="A122" s="69"/>
      <c r="B122" s="239"/>
      <c r="C122" s="31" t="s">
        <v>103</v>
      </c>
      <c r="D122" s="8" t="s">
        <v>200</v>
      </c>
      <c r="E122" s="69" t="s">
        <v>201</v>
      </c>
      <c r="F122" s="8">
        <f>F112/F111*100</f>
        <v>100</v>
      </c>
      <c r="H122" s="104"/>
    </row>
    <row r="123" spans="1:8" ht="15">
      <c r="A123" s="240" t="s">
        <v>4</v>
      </c>
      <c r="B123" s="241"/>
      <c r="C123" s="241"/>
      <c r="D123" s="242"/>
      <c r="E123" s="69"/>
      <c r="F123" s="114"/>
      <c r="H123" s="109"/>
    </row>
    <row r="124" spans="1:8" ht="15">
      <c r="A124" s="69">
        <v>1</v>
      </c>
      <c r="B124" s="69"/>
      <c r="C124" s="73" t="s">
        <v>229</v>
      </c>
      <c r="D124" s="8"/>
      <c r="E124" s="69"/>
      <c r="F124" s="80" t="s">
        <v>191</v>
      </c>
      <c r="H124" s="104"/>
    </row>
    <row r="125" spans="1:8" ht="19.5" customHeight="1">
      <c r="A125" s="69"/>
      <c r="B125" s="238">
        <v>4116060</v>
      </c>
      <c r="C125" s="69" t="s">
        <v>104</v>
      </c>
      <c r="D125" s="8" t="s">
        <v>198</v>
      </c>
      <c r="E125" s="69" t="s">
        <v>224</v>
      </c>
      <c r="F125" s="80">
        <v>6</v>
      </c>
      <c r="H125" s="104"/>
    </row>
    <row r="126" spans="1:8" ht="19.5" customHeight="1">
      <c r="A126" s="69"/>
      <c r="B126" s="239"/>
      <c r="C126" s="69" t="s">
        <v>105</v>
      </c>
      <c r="D126" s="8" t="s">
        <v>198</v>
      </c>
      <c r="E126" s="69" t="s">
        <v>224</v>
      </c>
      <c r="F126" s="80">
        <v>14</v>
      </c>
      <c r="H126" s="104"/>
    </row>
    <row r="127" spans="1:8" ht="22.5" customHeight="1">
      <c r="A127" s="69"/>
      <c r="B127" s="239"/>
      <c r="C127" s="69" t="s">
        <v>126</v>
      </c>
      <c r="D127" s="8" t="s">
        <v>249</v>
      </c>
      <c r="E127" s="69" t="s">
        <v>201</v>
      </c>
      <c r="F127" s="79">
        <v>852.98</v>
      </c>
      <c r="H127" s="104"/>
    </row>
    <row r="128" spans="1:8" ht="24" customHeight="1">
      <c r="A128" s="69"/>
      <c r="B128" s="239"/>
      <c r="C128" s="69" t="s">
        <v>106</v>
      </c>
      <c r="D128" s="8" t="s">
        <v>249</v>
      </c>
      <c r="E128" s="69" t="s">
        <v>201</v>
      </c>
      <c r="F128" s="79">
        <v>110.47</v>
      </c>
      <c r="H128" s="109"/>
    </row>
    <row r="129" spans="1:8" ht="15">
      <c r="A129" s="69">
        <v>2</v>
      </c>
      <c r="B129" s="69"/>
      <c r="C129" s="73" t="s">
        <v>228</v>
      </c>
      <c r="D129" s="8"/>
      <c r="E129" s="69"/>
      <c r="F129" s="80" t="s">
        <v>191</v>
      </c>
      <c r="H129" s="104"/>
    </row>
    <row r="130" spans="1:8" ht="18.75" customHeight="1">
      <c r="A130" s="69"/>
      <c r="B130" s="238">
        <v>4116060</v>
      </c>
      <c r="C130" s="69" t="s">
        <v>107</v>
      </c>
      <c r="D130" s="8" t="s">
        <v>198</v>
      </c>
      <c r="E130" s="69" t="s">
        <v>47</v>
      </c>
      <c r="F130" s="80">
        <v>6</v>
      </c>
      <c r="H130" s="104"/>
    </row>
    <row r="131" spans="1:8" ht="22.5" customHeight="1">
      <c r="A131" s="69"/>
      <c r="B131" s="243"/>
      <c r="C131" s="69" t="s">
        <v>108</v>
      </c>
      <c r="D131" s="8" t="s">
        <v>198</v>
      </c>
      <c r="E131" s="69" t="s">
        <v>47</v>
      </c>
      <c r="F131" s="80">
        <v>14</v>
      </c>
      <c r="H131" s="109"/>
    </row>
    <row r="132" spans="1:8" ht="15">
      <c r="A132" s="69">
        <v>3</v>
      </c>
      <c r="B132" s="69"/>
      <c r="C132" s="73" t="s">
        <v>226</v>
      </c>
      <c r="D132" s="8"/>
      <c r="E132" s="69"/>
      <c r="F132" s="80" t="s">
        <v>191</v>
      </c>
      <c r="H132" s="104"/>
    </row>
    <row r="133" spans="1:8" ht="20.25" customHeight="1">
      <c r="A133" s="69"/>
      <c r="B133" s="238">
        <v>4116060</v>
      </c>
      <c r="C133" s="69" t="s">
        <v>109</v>
      </c>
      <c r="D133" s="8" t="s">
        <v>110</v>
      </c>
      <c r="E133" s="69"/>
      <c r="F133" s="80">
        <v>6</v>
      </c>
      <c r="H133" s="110"/>
    </row>
    <row r="134" spans="1:8" ht="26.25">
      <c r="A134" s="69"/>
      <c r="B134" s="239"/>
      <c r="C134" s="31" t="s">
        <v>111</v>
      </c>
      <c r="D134" s="8" t="s">
        <v>199</v>
      </c>
      <c r="E134" s="69" t="s">
        <v>201</v>
      </c>
      <c r="F134" s="79">
        <f>F128/F125/F133*1000-0.11</f>
        <v>3068.5011111111107</v>
      </c>
      <c r="H134" s="110"/>
    </row>
    <row r="135" spans="1:8" ht="36" customHeight="1">
      <c r="A135" s="69"/>
      <c r="B135" s="243"/>
      <c r="C135" s="31" t="s">
        <v>112</v>
      </c>
      <c r="D135" s="8" t="s">
        <v>199</v>
      </c>
      <c r="E135" s="69" t="s">
        <v>201</v>
      </c>
      <c r="F135" s="79">
        <f>(F127)/6/6*1000-0.08</f>
        <v>23693.80888888889</v>
      </c>
      <c r="H135" s="109"/>
    </row>
    <row r="136" spans="1:8" ht="15">
      <c r="A136" s="69">
        <v>4</v>
      </c>
      <c r="B136" s="69"/>
      <c r="C136" s="73" t="s">
        <v>163</v>
      </c>
      <c r="D136" s="8"/>
      <c r="E136" s="69"/>
      <c r="F136" s="80" t="s">
        <v>191</v>
      </c>
      <c r="H136" s="104"/>
    </row>
    <row r="137" spans="1:8" ht="30.75" customHeight="1">
      <c r="A137" s="69"/>
      <c r="B137" s="238">
        <v>4116060</v>
      </c>
      <c r="C137" s="31" t="s">
        <v>113</v>
      </c>
      <c r="D137" s="8" t="s">
        <v>200</v>
      </c>
      <c r="E137" s="69" t="s">
        <v>201</v>
      </c>
      <c r="F137" s="80">
        <v>100</v>
      </c>
      <c r="H137" s="104"/>
    </row>
    <row r="138" spans="1:6" ht="18.75" customHeight="1">
      <c r="A138" s="69"/>
      <c r="B138" s="243"/>
      <c r="C138" s="69" t="s">
        <v>114</v>
      </c>
      <c r="D138" s="8" t="s">
        <v>200</v>
      </c>
      <c r="E138" s="69" t="s">
        <v>201</v>
      </c>
      <c r="F138" s="80">
        <v>100</v>
      </c>
    </row>
    <row r="139" spans="1:6" ht="12.75">
      <c r="A139" s="240" t="s">
        <v>5</v>
      </c>
      <c r="B139" s="241"/>
      <c r="C139" s="241"/>
      <c r="D139" s="242"/>
      <c r="E139" s="69"/>
      <c r="F139" s="114"/>
    </row>
    <row r="140" spans="1:8" ht="17.25" customHeight="1">
      <c r="A140" s="69">
        <v>1</v>
      </c>
      <c r="B140" s="69"/>
      <c r="C140" s="73" t="s">
        <v>229</v>
      </c>
      <c r="D140" s="8"/>
      <c r="E140" s="69"/>
      <c r="F140" s="80" t="s">
        <v>191</v>
      </c>
      <c r="H140" s="18"/>
    </row>
    <row r="141" spans="1:8" ht="21.75" customHeight="1">
      <c r="A141" s="69"/>
      <c r="B141" s="120"/>
      <c r="C141" s="69" t="s">
        <v>128</v>
      </c>
      <c r="D141" s="8" t="s">
        <v>249</v>
      </c>
      <c r="E141" s="69" t="s">
        <v>227</v>
      </c>
      <c r="F141" s="79">
        <v>4092.26</v>
      </c>
      <c r="H141" s="110"/>
    </row>
    <row r="142" spans="1:8" ht="15">
      <c r="A142" s="69">
        <v>2</v>
      </c>
      <c r="B142" s="69"/>
      <c r="C142" s="73" t="s">
        <v>228</v>
      </c>
      <c r="D142" s="8"/>
      <c r="E142" s="69"/>
      <c r="F142" s="80" t="s">
        <v>191</v>
      </c>
      <c r="H142" s="109"/>
    </row>
    <row r="143" spans="1:8" ht="39" customHeight="1">
      <c r="A143" s="69"/>
      <c r="B143" s="83">
        <v>4116060</v>
      </c>
      <c r="C143" s="31" t="s">
        <v>245</v>
      </c>
      <c r="D143" s="8" t="s">
        <v>248</v>
      </c>
      <c r="E143" s="69" t="s">
        <v>47</v>
      </c>
      <c r="F143" s="80">
        <v>389.92</v>
      </c>
      <c r="H143" s="104"/>
    </row>
    <row r="144" spans="1:8" ht="15">
      <c r="A144" s="69">
        <v>3</v>
      </c>
      <c r="B144" s="69"/>
      <c r="C144" s="73" t="s">
        <v>226</v>
      </c>
      <c r="D144" s="8"/>
      <c r="E144" s="69"/>
      <c r="F144" s="80" t="s">
        <v>191</v>
      </c>
      <c r="H144" s="109"/>
    </row>
    <row r="145" spans="1:8" ht="33.75" customHeight="1">
      <c r="A145" s="69"/>
      <c r="B145" s="93"/>
      <c r="C145" s="31" t="s">
        <v>246</v>
      </c>
      <c r="D145" s="8" t="s">
        <v>199</v>
      </c>
      <c r="E145" s="69" t="s">
        <v>201</v>
      </c>
      <c r="F145" s="115">
        <v>10.5</v>
      </c>
      <c r="H145" s="119"/>
    </row>
    <row r="146" spans="1:8" ht="15">
      <c r="A146" s="69">
        <v>4</v>
      </c>
      <c r="B146" s="69"/>
      <c r="C146" s="73" t="s">
        <v>163</v>
      </c>
      <c r="D146" s="8"/>
      <c r="E146" s="69"/>
      <c r="F146" s="80" t="s">
        <v>191</v>
      </c>
      <c r="H146" s="109"/>
    </row>
    <row r="147" spans="1:8" ht="27.75" customHeight="1">
      <c r="A147" s="69"/>
      <c r="B147" s="25">
        <v>4116060</v>
      </c>
      <c r="C147" s="31" t="s">
        <v>247</v>
      </c>
      <c r="D147" s="8" t="s">
        <v>200</v>
      </c>
      <c r="E147" s="69" t="s">
        <v>201</v>
      </c>
      <c r="F147" s="80">
        <v>142.5</v>
      </c>
      <c r="H147" s="104"/>
    </row>
    <row r="148" ht="12.75">
      <c r="H148" s="18"/>
    </row>
  </sheetData>
  <sheetProtection/>
  <mergeCells count="30">
    <mergeCell ref="B137:B138"/>
    <mergeCell ref="B34:B52"/>
    <mergeCell ref="B74:B76"/>
    <mergeCell ref="B130:B131"/>
    <mergeCell ref="B86:B100"/>
    <mergeCell ref="B78:B80"/>
    <mergeCell ref="B114:B117"/>
    <mergeCell ref="B119:B122"/>
    <mergeCell ref="B63:B64"/>
    <mergeCell ref="B103:B112"/>
    <mergeCell ref="I8:I12"/>
    <mergeCell ref="A139:D139"/>
    <mergeCell ref="B54:B57"/>
    <mergeCell ref="B133:B135"/>
    <mergeCell ref="A123:D123"/>
    <mergeCell ref="B59:B61"/>
    <mergeCell ref="B125:B128"/>
    <mergeCell ref="A84:F84"/>
    <mergeCell ref="B82:B83"/>
    <mergeCell ref="A32:F32"/>
    <mergeCell ref="B1:F1"/>
    <mergeCell ref="B7:B17"/>
    <mergeCell ref="B19:B23"/>
    <mergeCell ref="A65:C65"/>
    <mergeCell ref="B25:B27"/>
    <mergeCell ref="E3:E4"/>
    <mergeCell ref="B29:B31"/>
    <mergeCell ref="F3:F4"/>
    <mergeCell ref="D3:D4"/>
    <mergeCell ref="A6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2017-02-02T13:50:50Z</cp:lastPrinted>
  <dcterms:created xsi:type="dcterms:W3CDTF">2002-01-01T02:33:01Z</dcterms:created>
  <dcterms:modified xsi:type="dcterms:W3CDTF">2017-02-17T13:51:02Z</dcterms:modified>
  <cp:category/>
  <cp:version/>
  <cp:contentType/>
  <cp:contentStatus/>
</cp:coreProperties>
</file>