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9995" windowHeight="8700" activeTab="0"/>
  </bookViews>
  <sheets>
    <sheet name="080101" sheetId="1" r:id="rId1"/>
  </sheets>
  <definedNames>
    <definedName name="_xlnm.Print_Area" localSheetId="0">'080101'!$A$1:$Q$134</definedName>
  </definedNames>
  <calcPr fullCalcOnLoad="1"/>
</workbook>
</file>

<file path=xl/sharedStrings.xml><?xml version="1.0" encoding="utf-8"?>
<sst xmlns="http://schemas.openxmlformats.org/spreadsheetml/2006/main" count="226" uniqueCount="160">
  <si>
    <t>ЗАТВЕРДЖЕНО
Наказ Міністерства фінансів України</t>
  </si>
  <si>
    <t xml:space="preserve">26 серпня 2014 № 836       </t>
  </si>
  <si>
    <t>ЗАТВЕРДЖЕНО</t>
  </si>
  <si>
    <t>Управління охорони здоров"я Житомирської міської ради</t>
  </si>
  <si>
    <t>(найменування головного розпорядника коштів місцевого бюджету)</t>
  </si>
  <si>
    <t>наказ</t>
  </si>
  <si>
    <t>Департаменту бюджету та фінансів міської ради</t>
  </si>
  <si>
    <t>(найменування місцевого фінансового органу)</t>
  </si>
  <si>
    <t>ПАСПОРТ</t>
  </si>
  <si>
    <t xml:space="preserve">                                                                                  бюджетної програми місцевого бюджету на 2016 рік (з урахуванням змін)</t>
  </si>
  <si>
    <t>1.</t>
  </si>
  <si>
    <t>1400000</t>
  </si>
  <si>
    <t>Управління охорони здоров’я Житомирської міської ради</t>
  </si>
  <si>
    <t>(КПКВК МБ)</t>
  </si>
  <si>
    <t>(найменування головного розпорядника)</t>
  </si>
  <si>
    <t>2.</t>
  </si>
  <si>
    <t>1410000</t>
  </si>
  <si>
    <t>(найменування відповідального виконавця)</t>
  </si>
  <si>
    <t>3.</t>
  </si>
  <si>
    <t>0731</t>
  </si>
  <si>
    <t>Багатопрофільна стаціонарна медична допомога населенню</t>
  </si>
  <si>
    <t>(найменування бюджетної програми)</t>
  </si>
  <si>
    <t>4.</t>
  </si>
  <si>
    <t>5.</t>
  </si>
  <si>
    <t>Підстави для виконання бюджетної програми</t>
  </si>
  <si>
    <t xml:space="preserve">Конституція України, </t>
  </si>
  <si>
    <t>Бюджетний кодекс України,</t>
  </si>
  <si>
    <t>Закон України "Основи законодавства України про охорону здоров"я",</t>
  </si>
  <si>
    <t>Закон України "Про забезпечення санітарного та епідемічного благополуччя населення",</t>
  </si>
  <si>
    <t>Закон України "Про охорону праці",</t>
  </si>
  <si>
    <t>Закон України "Про благодійну діяльність та благодійні організації"</t>
  </si>
  <si>
    <t>Закон України "Про Державний бюджет України на 2016 рік",</t>
  </si>
  <si>
    <t xml:space="preserve">Наказ Міністерства праці та соціальної політики України та Міністерства охорони здоров'я України від 05.10.2005 № 308/519 "Про впорядкування умов оплати праці працівників закладів охорони здоров'я та установ соціального захисту населення", </t>
  </si>
  <si>
    <t>Постанова Кабінету Міністрів України від 11.05.2011р. № 524  "Питання оплати праці працівників установ, закладів  та організацій окремих галузей бюджетної сфери",</t>
  </si>
  <si>
    <t xml:space="preserve">Постанова Кабінету Міністрів України від 29.12.2009р. № 1418 "Про затвердження Порядку виплати надбавки за вислугу років медичним та фармацевтичним працівникам державних та комунальних закладів охорони здоров'я", </t>
  </si>
  <si>
    <t>Постанова Кабінету Міністрів України від 27.03.2013р. № 197 "Про підвищення оплати праці працівників установ, закладів та організацій окремих галузей бюджетної сфери"</t>
  </si>
  <si>
    <t>Постанова Кабінету Міністрів України від 06.04.2016р. № 288 "Про підвищення оплати праці працівників установ, закладів та організацій окремих галузей бюджетної сфери та внесення змін до деяких постанов Кабінету Міністрів України"</t>
  </si>
  <si>
    <t>Закон України "Про індексацію грошових доходів населення",</t>
  </si>
  <si>
    <t>Рішення міської ради від  28.12.2015 р. № 42 "Про міський бюджет на 2016р." зі змінами і доповненнями</t>
  </si>
  <si>
    <t>6.</t>
  </si>
  <si>
    <t>Мета бюджетної програми</t>
  </si>
  <si>
    <t xml:space="preserve">Підвищення рівня надання медичної допомоги та збереження здоров"я  населення (забезпечення якісного діагностичного та лікувального процесу). Покращення діагностики захворювань на ранніх етапах хвороб, попередження спалахів інфекційних хвороб. Створення комфортних умов для лікування хворих та належних умов праці медичного персоналу в лікувальних закладах </t>
  </si>
  <si>
    <t>7.</t>
  </si>
  <si>
    <t>Підпрограми, спрямовані на досягнення мети, визначеної паспортом бюджетної програми</t>
  </si>
  <si>
    <t>№ з/п</t>
  </si>
  <si>
    <t>КПКВК</t>
  </si>
  <si>
    <t>КФКВК</t>
  </si>
  <si>
    <t>Назва підпрограми</t>
  </si>
  <si>
    <t>8.</t>
  </si>
  <si>
    <t>Обсяги фінансування бюджетної програми у розрізі підпрограм та завдань</t>
  </si>
  <si>
    <t>(тис.грн.)</t>
  </si>
  <si>
    <t>Загальний фонд</t>
  </si>
  <si>
    <t>Спеціальний фонд</t>
  </si>
  <si>
    <t>Разом</t>
  </si>
  <si>
    <t>1412010</t>
  </si>
  <si>
    <t>Завдання: Забезпечення надання  населенню амбулаторно-поліклінічної та стаціонарної  медичної допомоги</t>
  </si>
  <si>
    <t>9.</t>
  </si>
  <si>
    <t>Перелік регіональних цільових програм, які виконуються у складі бюджетної програми</t>
  </si>
  <si>
    <t>Назва регіональної цільової програми та підпрограми</t>
  </si>
  <si>
    <t>Регіональна цільова програма 1</t>
  </si>
  <si>
    <t>Підпрограма 1</t>
  </si>
  <si>
    <t>Підпрограма 2</t>
  </si>
  <si>
    <t>…</t>
  </si>
  <si>
    <t>Усього</t>
  </si>
  <si>
    <t>10.</t>
  </si>
  <si>
    <t>Результативні показники бюджетної програми у розрізі підпрограм і завдань</t>
  </si>
  <si>
    <t>Назва показника</t>
  </si>
  <si>
    <t>Одиниця виміру</t>
  </si>
  <si>
    <t>Джерело інформації</t>
  </si>
  <si>
    <t>9 місяців</t>
  </si>
  <si>
    <t>Значення показника</t>
  </si>
  <si>
    <t>затрат</t>
  </si>
  <si>
    <t>кількість установ</t>
  </si>
  <si>
    <t>од.</t>
  </si>
  <si>
    <t>зведення планів по мережі, штатах і контингентах установ, що фінансуються з місцевих бюджетів</t>
  </si>
  <si>
    <t>кількість штатних одиниць, з них:</t>
  </si>
  <si>
    <t xml:space="preserve"> лікарів, в т.ч.:</t>
  </si>
  <si>
    <t>лікарів денного стаціонару</t>
  </si>
  <si>
    <t>штатний розпис установ</t>
  </si>
  <si>
    <t>лікарів звичайного стаціонару</t>
  </si>
  <si>
    <t>лікарів поліклінічних відділень</t>
  </si>
  <si>
    <t>кількість ліжок, всього, у т.ч.:</t>
  </si>
  <si>
    <t>кількість ліжок у звичайних стаціонарах</t>
  </si>
  <si>
    <t>кількість ліжок у денних стаціонарах</t>
  </si>
  <si>
    <t>видатки на оплату праці, в т.ч.:</t>
  </si>
  <si>
    <t>тис. грн.</t>
  </si>
  <si>
    <t>лікарів</t>
  </si>
  <si>
    <t>продукту</t>
  </si>
  <si>
    <t>кількість ліжко-днів у звичайних стаціонарах</t>
  </si>
  <si>
    <t>тис. од</t>
  </si>
  <si>
    <t>кількість ліжко-днів у денних стаціонарах</t>
  </si>
  <si>
    <t>кількість лікарських відвідувань (у поліклінічних відділеннях)</t>
  </si>
  <si>
    <t>кількість пролікованих хворих, всього, у т.ч.:</t>
  </si>
  <si>
    <t>осіб</t>
  </si>
  <si>
    <t>статистична звітність, форма №20</t>
  </si>
  <si>
    <t>у звичайних стаціонарах</t>
  </si>
  <si>
    <t xml:space="preserve">у денних стаціонарах </t>
  </si>
  <si>
    <t>ефективності</t>
  </si>
  <si>
    <t>завантаженість ліжкового фонду у звичайних стаціонарах</t>
  </si>
  <si>
    <t>дн.</t>
  </si>
  <si>
    <t>розрахунок (л/д звич.стац.*1000/кількість днів/кількість ліжок звич.стац.*100)</t>
  </si>
  <si>
    <t xml:space="preserve">завантаженість ліжкового фонду у денних стаціонарах </t>
  </si>
  <si>
    <t>розрахунок (л/д ден.стац.*1000/кількість днів/кількість ліжок денного стац.*100)</t>
  </si>
  <si>
    <t>середня тривалість лікування в звичайному стаціонарі одного хворого</t>
  </si>
  <si>
    <t>середня тривалість лікування в денному стаціонарі одного хворого</t>
  </si>
  <si>
    <t>навантаження на 1 лікарську посаду поліклінічного відділення</t>
  </si>
  <si>
    <t>розрахунок (відношення кількості лікарських відвідувань до кількості лікарських посад)</t>
  </si>
  <si>
    <t>навантаження на 1 лікарську посаду звичайного стаціонару</t>
  </si>
  <si>
    <t>розрахунок (відношення кількості пролікованих хвориху звич.стац до кількості лікарських посад)</t>
  </si>
  <si>
    <t>навантаження на 1 лікарську посаду денного стаціонару</t>
  </si>
  <si>
    <t>розрахунок (кількість пролікованих хворих у денному стац/ кількість лікарських посад)</t>
  </si>
  <si>
    <t>середньомісячна заробітна плата одного працівника, в т.ч.</t>
  </si>
  <si>
    <t>грн.</t>
  </si>
  <si>
    <t>розрахунок (відношення річного фонду оплати праці  до кількості штатних одиниць та 12 місяців)</t>
  </si>
  <si>
    <t xml:space="preserve"> лікаря</t>
  </si>
  <si>
    <t>якості</t>
  </si>
  <si>
    <t>рівень виявлення захворювань на ранніх стадіях</t>
  </si>
  <si>
    <t>%</t>
  </si>
  <si>
    <t>прогноз</t>
  </si>
  <si>
    <t>х</t>
  </si>
  <si>
    <t>виявлення захворювань у осіб працездатного віку на ранніх стадіях</t>
  </si>
  <si>
    <t>зниження рівня захворюваності порівняно з попереднім роком</t>
  </si>
  <si>
    <t>зниження показника летальності</t>
  </si>
  <si>
    <t>11.</t>
  </si>
  <si>
    <t>Код</t>
  </si>
  <si>
    <t>Найменування джерел надходжень</t>
  </si>
  <si>
    <t>Касові видатки станом на 01 січня звітного періоду</t>
  </si>
  <si>
    <t xml:space="preserve">План видатківзвітного періоду </t>
  </si>
  <si>
    <t>Пояснення, що характеризують джерела фінансування</t>
  </si>
  <si>
    <t>загальний фонд</t>
  </si>
  <si>
    <t>спеціальний фонд</t>
  </si>
  <si>
    <t>разом</t>
  </si>
  <si>
    <t>Інвестиційний проект 1</t>
  </si>
  <si>
    <t>Надходження із бюджету</t>
  </si>
  <si>
    <t>Інші джерела фінансування (за видами)</t>
  </si>
  <si>
    <t>Інвестиційний проект  2</t>
  </si>
  <si>
    <t>УСЬОГО</t>
  </si>
  <si>
    <t>Житомирської міської ради</t>
  </si>
  <si>
    <t>(підпис)</t>
  </si>
  <si>
    <t>(ініціали та прізвище)</t>
  </si>
  <si>
    <t>ПОГОДЖЕНО:</t>
  </si>
  <si>
    <t>Директор департаменту бюджету та фінансів</t>
  </si>
  <si>
    <t>С.П.Гаращук</t>
  </si>
  <si>
    <r>
      <t xml:space="preserve">
</t>
    </r>
    <r>
      <rPr>
        <b/>
        <sz val="11"/>
        <rFont val="Times New Roman"/>
        <family val="1"/>
      </rPr>
      <t xml:space="preserve">Наказ </t>
    </r>
  </si>
  <si>
    <r>
      <t>(КФКВК)</t>
    </r>
    <r>
      <rPr>
        <vertAlign val="superscript"/>
        <sz val="10"/>
        <rFont val="Times New Roman"/>
        <family val="1"/>
      </rPr>
      <t>1</t>
    </r>
  </si>
  <si>
    <r>
      <t>Підпрограма/завдання бюджетної програми</t>
    </r>
    <r>
      <rPr>
        <vertAlign val="superscript"/>
        <sz val="12"/>
        <rFont val="Times New Roman"/>
        <family val="1"/>
      </rPr>
      <t>2</t>
    </r>
  </si>
  <si>
    <r>
      <t xml:space="preserve">Завдання : </t>
    </r>
    <r>
      <rPr>
        <b/>
        <sz val="12"/>
        <rFont val="Times New Roman"/>
        <family val="1"/>
      </rPr>
      <t>Забезпечення надання населенню амбулаторно-поліклінічної та стаціонарної медичної допомоги</t>
    </r>
  </si>
  <si>
    <r>
      <t xml:space="preserve">Джерела фінансування інвестиційних проектів у розрізі підпрограм </t>
    </r>
    <r>
      <rPr>
        <sz val="8"/>
        <rFont val="Times New Roman"/>
        <family val="1"/>
      </rPr>
      <t>2</t>
    </r>
  </si>
  <si>
    <r>
      <t>Прогноз видатків до кінця реалізації інвестиційного проекту</t>
    </r>
    <r>
      <rPr>
        <vertAlign val="superscript"/>
        <sz val="12"/>
        <rFont val="Times New Roman"/>
        <family val="1"/>
      </rPr>
      <t>3</t>
    </r>
  </si>
  <si>
    <r>
      <t>1</t>
    </r>
    <r>
      <rPr>
        <sz val="8"/>
        <rFont val="Times New Roman"/>
        <family val="1"/>
      </rPr>
      <t xml:space="preserve"> Код функціональної класифікації видатків та кредитування бюджету вказується лише у випадку, коли бюджетна програма не поділяється на підпрограми.</t>
    </r>
  </si>
  <si>
    <r>
      <t>2</t>
    </r>
    <r>
      <rPr>
        <sz val="8"/>
        <rFont val="Times New Roman"/>
        <family val="1"/>
      </rPr>
      <t xml:space="preserve"> Пункт 11 заповнюється тільки для затверджених у місцевому бюджеті видатків/надання кредитів на реалізацію інвестиційних проектів (програм).</t>
    </r>
  </si>
  <si>
    <r>
      <t>3</t>
    </r>
    <r>
      <rPr>
        <sz val="8"/>
        <rFont val="Times New Roman"/>
        <family val="1"/>
      </rPr>
      <t xml:space="preserve"> Прогноз видатків до кінця реалізації інвестиційного проекту зазначається з розбивкою за роками.</t>
    </r>
  </si>
  <si>
    <t>Начальник управління охорони здоров"я</t>
  </si>
  <si>
    <t>М.О. Місюрова</t>
  </si>
  <si>
    <t>Постанова Кабінету Міністрів України від 24.06.2016 № 395 "Деякі питання надання у 2016 році субвенції з державного бюджету місцевим бюджетам на здійснення заходів щодо соціально-економічного розвитку окремих територій"</t>
  </si>
  <si>
    <t>Рішення міської ради від  28.12.2015 р. № 36 "Про затвердження міської Програми розвитку охорони здоров’я на 2016-2017 роки" зі змінами і доповненнями</t>
  </si>
  <si>
    <t>від     13.12.2016  № 193</t>
  </si>
  <si>
    <t>від     13.12.2016 № 97/Д</t>
  </si>
  <si>
    <r>
      <t>та спеціального фонду -</t>
    </r>
    <r>
      <rPr>
        <b/>
        <sz val="12"/>
        <rFont val="Times New Roman"/>
        <family val="1"/>
      </rPr>
      <t xml:space="preserve"> 33 086,6 тис. гривень.</t>
    </r>
  </si>
  <si>
    <r>
      <t xml:space="preserve">Обсяг бюджетних призначень/бюджетних асигнувань -224 917,2 тис.гривень, </t>
    </r>
    <r>
      <rPr>
        <sz val="12"/>
        <rFont val="Times New Roman"/>
        <family val="1"/>
      </rPr>
      <t>у тому числі загального фонду - 191 830,6</t>
    </r>
    <r>
      <rPr>
        <b/>
        <sz val="12"/>
        <rFont val="Times New Roman"/>
        <family val="1"/>
      </rPr>
      <t xml:space="preserve"> тис.гривень</t>
    </r>
    <r>
      <rPr>
        <sz val="12"/>
        <rFont val="Times New Roman"/>
        <family val="1"/>
      </rPr>
      <t xml:space="preserve"> </t>
    </r>
  </si>
</sst>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0"/>
    <numFmt numFmtId="181" formatCode="_-* #,##0.0_р_._-;\-* #,##0.0_р_._-;_-* &quot;-&quot;??_р_._-;_-@_-"/>
    <numFmt numFmtId="182" formatCode="#,##0.0"/>
    <numFmt numFmtId="183" formatCode="_-* #,##0_р_._-;\-* #,##0_р_._-;_-* &quot;-&quot;??_р_._-;_-@_-"/>
    <numFmt numFmtId="184" formatCode="_-* #,##0.0\ _г_р_н_._-;\-* #,##0.0\ _г_р_н_._-;_-* &quot;-&quot;?\ _г_р_н_._-;_-@_-"/>
    <numFmt numFmtId="185" formatCode="0.00000"/>
    <numFmt numFmtId="186" formatCode="0.000000"/>
    <numFmt numFmtId="187" formatCode="0.0000"/>
    <numFmt numFmtId="188" formatCode="0.000"/>
    <numFmt numFmtId="189" formatCode="0.0000000000"/>
    <numFmt numFmtId="190" formatCode="0.000000000"/>
    <numFmt numFmtId="191" formatCode="0.00000000"/>
    <numFmt numFmtId="192" formatCode="0.0000000"/>
    <numFmt numFmtId="193" formatCode="0.00000000000"/>
  </numFmts>
  <fonts count="22">
    <font>
      <sz val="10"/>
      <name val="Arial Cyr"/>
      <family val="0"/>
    </font>
    <font>
      <u val="single"/>
      <sz val="10"/>
      <color indexed="12"/>
      <name val="Arial"/>
      <family val="0"/>
    </font>
    <font>
      <u val="single"/>
      <sz val="10"/>
      <color indexed="36"/>
      <name val="Arial"/>
      <family val="0"/>
    </font>
    <font>
      <sz val="8"/>
      <name val="Arial Cyr"/>
      <family val="0"/>
    </font>
    <font>
      <b/>
      <sz val="10"/>
      <name val="Times New Roman"/>
      <family val="1"/>
    </font>
    <font>
      <sz val="10"/>
      <name val="Times New Roman"/>
      <family val="1"/>
    </font>
    <font>
      <b/>
      <sz val="11"/>
      <name val="Times New Roman"/>
      <family val="1"/>
    </font>
    <font>
      <sz val="11"/>
      <name val="Times New Roman"/>
      <family val="1"/>
    </font>
    <font>
      <b/>
      <sz val="12"/>
      <name val="Times New Roman"/>
      <family val="1"/>
    </font>
    <font>
      <sz val="7"/>
      <name val="Times New Roman"/>
      <family val="1"/>
    </font>
    <font>
      <u val="single"/>
      <sz val="11"/>
      <name val="Times New Roman"/>
      <family val="1"/>
    </font>
    <font>
      <sz val="8"/>
      <name val="Times New Roman"/>
      <family val="1"/>
    </font>
    <font>
      <b/>
      <sz val="14"/>
      <name val="Times New Roman"/>
      <family val="1"/>
    </font>
    <font>
      <sz val="12"/>
      <name val="Times New Roman"/>
      <family val="1"/>
    </font>
    <font>
      <b/>
      <u val="single"/>
      <sz val="12"/>
      <name val="Times New Roman"/>
      <family val="1"/>
    </font>
    <font>
      <vertAlign val="superscript"/>
      <sz val="10"/>
      <name val="Times New Roman"/>
      <family val="1"/>
    </font>
    <font>
      <u val="single"/>
      <sz val="12"/>
      <name val="Times New Roman"/>
      <family val="1"/>
    </font>
    <font>
      <vertAlign val="superscript"/>
      <sz val="12"/>
      <name val="Times New Roman"/>
      <family val="1"/>
    </font>
    <font>
      <b/>
      <i/>
      <u val="single"/>
      <sz val="12"/>
      <name val="Times New Roman"/>
      <family val="1"/>
    </font>
    <font>
      <i/>
      <sz val="12"/>
      <name val="Times New Roman"/>
      <family val="1"/>
    </font>
    <font>
      <sz val="12"/>
      <name val="Arial Cyr"/>
      <family val="0"/>
    </font>
    <font>
      <vertAlign val="superscript"/>
      <sz val="8"/>
      <name val="Times New Roman"/>
      <family val="1"/>
    </font>
  </fonts>
  <fills count="4">
    <fill>
      <patternFill/>
    </fill>
    <fill>
      <patternFill patternType="gray125"/>
    </fill>
    <fill>
      <patternFill patternType="solid">
        <fgColor indexed="9"/>
        <bgColor indexed="64"/>
      </patternFill>
    </fill>
    <fill>
      <patternFill patternType="solid">
        <fgColor indexed="43"/>
        <bgColor indexed="64"/>
      </patternFill>
    </fill>
  </fills>
  <borders count="16">
    <border>
      <left/>
      <right/>
      <top/>
      <bottom/>
      <diagonal/>
    </border>
    <border>
      <left>
        <color indexed="63"/>
      </left>
      <right>
        <color indexed="63"/>
      </right>
      <top style="thin"/>
      <bottom>
        <color indexed="63"/>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color indexed="63"/>
      </left>
      <right>
        <color indexed="63"/>
      </right>
      <top style="thin"/>
      <bottom style="thin"/>
    </border>
    <border>
      <left>
        <color indexed="63"/>
      </left>
      <right style="thin"/>
      <top style="thin"/>
      <bottom style="thin"/>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style="thin"/>
      <top>
        <color indexed="63"/>
      </top>
      <bottom>
        <color indexed="63"/>
      </bottom>
    </border>
    <border>
      <left style="thin"/>
      <right style="thin"/>
      <top>
        <color indexed="63"/>
      </top>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0" fillId="0" borderId="0">
      <alignment/>
      <protection/>
    </xf>
    <xf numFmtId="0" fontId="2" fillId="0" borderId="0" applyNumberFormat="0" applyFill="0" applyBorder="0" applyAlignment="0" applyProtection="0"/>
    <xf numFmtId="9" fontId="0" fillId="0" borderId="0" applyFont="0" applyFill="0" applyBorder="0" applyAlignment="0" applyProtection="0"/>
    <xf numFmtId="179" fontId="0" fillId="0" borderId="0" applyFont="0" applyFill="0" applyBorder="0" applyAlignment="0" applyProtection="0"/>
    <xf numFmtId="177" fontId="0" fillId="0" borderId="0" applyFont="0" applyFill="0" applyBorder="0" applyAlignment="0" applyProtection="0"/>
  </cellStyleXfs>
  <cellXfs count="263">
    <xf numFmtId="0" fontId="0" fillId="0" borderId="0" xfId="0" applyAlignment="1">
      <alignment/>
    </xf>
    <xf numFmtId="0" fontId="4" fillId="0" borderId="0" xfId="0" applyFont="1" applyAlignment="1">
      <alignment horizontal="right"/>
    </xf>
    <xf numFmtId="0" fontId="5" fillId="0" borderId="0" xfId="0" applyFont="1" applyAlignment="1">
      <alignment/>
    </xf>
    <xf numFmtId="49" fontId="5" fillId="0" borderId="0" xfId="18" applyNumberFormat="1" applyFont="1" applyBorder="1" applyAlignment="1">
      <alignment horizontal="left" wrapText="1"/>
      <protection/>
    </xf>
    <xf numFmtId="0" fontId="5" fillId="0" borderId="0" xfId="0" applyFont="1" applyAlignment="1">
      <alignment horizontal="left"/>
    </xf>
    <xf numFmtId="0" fontId="4" fillId="0" borderId="0" xfId="18" applyFont="1" applyAlignment="1">
      <alignment horizontal="right"/>
      <protection/>
    </xf>
    <xf numFmtId="0" fontId="5" fillId="0" borderId="0" xfId="18" applyFont="1">
      <alignment/>
      <protection/>
    </xf>
    <xf numFmtId="0" fontId="8" fillId="0" borderId="0" xfId="18" applyFont="1" applyAlignment="1">
      <alignment horizontal="right"/>
      <protection/>
    </xf>
    <xf numFmtId="49" fontId="8" fillId="0" borderId="0" xfId="18" applyNumberFormat="1" applyFont="1" applyBorder="1" applyAlignment="1">
      <alignment horizontal="center"/>
      <protection/>
    </xf>
    <xf numFmtId="0" fontId="8" fillId="0" borderId="0" xfId="18" applyFont="1">
      <alignment/>
      <protection/>
    </xf>
    <xf numFmtId="0" fontId="13" fillId="0" borderId="0" xfId="18" applyFont="1" applyBorder="1" applyAlignment="1">
      <alignment/>
      <protection/>
    </xf>
    <xf numFmtId="0" fontId="13" fillId="0" borderId="0" xfId="0" applyFont="1" applyAlignment="1">
      <alignment/>
    </xf>
    <xf numFmtId="0" fontId="5" fillId="0" borderId="0" xfId="18" applyFont="1" applyBorder="1" applyAlignment="1">
      <alignment horizontal="center"/>
      <protection/>
    </xf>
    <xf numFmtId="0" fontId="5" fillId="0" borderId="0" xfId="18" applyFont="1" applyAlignment="1">
      <alignment/>
      <protection/>
    </xf>
    <xf numFmtId="0" fontId="8" fillId="0" borderId="0" xfId="18" applyFont="1" applyBorder="1" applyAlignment="1">
      <alignment horizontal="center"/>
      <protection/>
    </xf>
    <xf numFmtId="49" fontId="14" fillId="2" borderId="0" xfId="18" applyNumberFormat="1" applyFont="1" applyFill="1" applyBorder="1" applyAlignment="1">
      <alignment horizontal="center"/>
      <protection/>
    </xf>
    <xf numFmtId="0" fontId="8" fillId="0" borderId="0" xfId="18" applyNumberFormat="1" applyFont="1" applyBorder="1" applyAlignment="1">
      <alignment horizontal="left" wrapText="1"/>
      <protection/>
    </xf>
    <xf numFmtId="0" fontId="5" fillId="0" borderId="0" xfId="18" applyFont="1" applyAlignment="1">
      <alignment horizontal="center"/>
      <protection/>
    </xf>
    <xf numFmtId="0" fontId="5" fillId="0" borderId="1" xfId="0" applyFont="1" applyBorder="1" applyAlignment="1">
      <alignment/>
    </xf>
    <xf numFmtId="0" fontId="13" fillId="0" borderId="0" xfId="18" applyFont="1" applyAlignment="1">
      <alignment/>
      <protection/>
    </xf>
    <xf numFmtId="0" fontId="8" fillId="0" borderId="0" xfId="0" applyFont="1" applyAlignment="1">
      <alignment horizontal="right"/>
    </xf>
    <xf numFmtId="0" fontId="16" fillId="0" borderId="0" xfId="0" applyFont="1" applyAlignment="1">
      <alignment/>
    </xf>
    <xf numFmtId="0" fontId="8" fillId="0" borderId="0" xfId="0" applyFont="1" applyAlignment="1">
      <alignment horizontal="center"/>
    </xf>
    <xf numFmtId="0" fontId="8" fillId="0" borderId="0" xfId="0" applyFont="1" applyAlignment="1">
      <alignment/>
    </xf>
    <xf numFmtId="0" fontId="8" fillId="0" borderId="0" xfId="0" applyFont="1" applyAlignment="1">
      <alignment/>
    </xf>
    <xf numFmtId="0" fontId="5" fillId="0" borderId="0" xfId="0" applyFont="1" applyAlignment="1">
      <alignment/>
    </xf>
    <xf numFmtId="0" fontId="5" fillId="0" borderId="2" xfId="0" applyFont="1" applyBorder="1" applyAlignment="1">
      <alignment horizontal="center"/>
    </xf>
    <xf numFmtId="0" fontId="5" fillId="0" borderId="0" xfId="0" applyFont="1" applyBorder="1" applyAlignment="1">
      <alignment/>
    </xf>
    <xf numFmtId="0" fontId="5" fillId="0" borderId="0" xfId="0" applyFont="1" applyBorder="1" applyAlignment="1">
      <alignment/>
    </xf>
    <xf numFmtId="49" fontId="13" fillId="0" borderId="2" xfId="18" applyNumberFormat="1" applyFont="1" applyBorder="1" applyAlignment="1">
      <alignment horizontal="center"/>
      <protection/>
    </xf>
    <xf numFmtId="0" fontId="5" fillId="0" borderId="0" xfId="0" applyFont="1" applyBorder="1" applyAlignment="1">
      <alignment wrapText="1"/>
    </xf>
    <xf numFmtId="49" fontId="13" fillId="0" borderId="2" xfId="0" applyNumberFormat="1" applyFont="1" applyBorder="1" applyAlignment="1">
      <alignment horizontal="center" vertical="center" wrapText="1"/>
    </xf>
    <xf numFmtId="0" fontId="13" fillId="0" borderId="2" xfId="0" applyFont="1" applyBorder="1" applyAlignment="1">
      <alignment horizontal="center" vertical="center" wrapText="1"/>
    </xf>
    <xf numFmtId="0" fontId="13" fillId="0" borderId="0" xfId="0" applyFont="1" applyBorder="1" applyAlignment="1">
      <alignment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0" xfId="0" applyFont="1" applyBorder="1" applyAlignment="1">
      <alignment vertical="center" wrapText="1"/>
    </xf>
    <xf numFmtId="49" fontId="13" fillId="0" borderId="3" xfId="0" applyNumberFormat="1" applyFont="1" applyBorder="1" applyAlignment="1">
      <alignment horizontal="center" vertical="center" wrapText="1"/>
    </xf>
    <xf numFmtId="0" fontId="5" fillId="0" borderId="0" xfId="0" applyFont="1" applyBorder="1" applyAlignment="1">
      <alignment horizontal="right"/>
    </xf>
    <xf numFmtId="0" fontId="4" fillId="0" borderId="0" xfId="0" applyFont="1" applyAlignment="1">
      <alignment/>
    </xf>
    <xf numFmtId="0" fontId="13" fillId="0" borderId="4" xfId="0" applyFont="1" applyBorder="1" applyAlignment="1">
      <alignment horizontal="center" wrapText="1"/>
    </xf>
    <xf numFmtId="0" fontId="5" fillId="0" borderId="4" xfId="0" applyFont="1" applyBorder="1" applyAlignment="1">
      <alignment horizontal="center" wrapText="1"/>
    </xf>
    <xf numFmtId="0" fontId="5" fillId="0" borderId="3" xfId="0" applyFont="1" applyBorder="1" applyAlignment="1">
      <alignment horizontal="center" vertical="distributed"/>
    </xf>
    <xf numFmtId="0" fontId="5" fillId="0" borderId="5" xfId="0" applyFont="1" applyBorder="1" applyAlignment="1">
      <alignment horizontal="center" vertical="distributed"/>
    </xf>
    <xf numFmtId="0" fontId="5" fillId="0" borderId="6" xfId="0" applyFont="1" applyBorder="1" applyAlignment="1">
      <alignment horizontal="center" vertical="distributed"/>
    </xf>
    <xf numFmtId="0" fontId="4" fillId="0" borderId="2" xfId="0" applyFont="1" applyBorder="1" applyAlignment="1">
      <alignment horizontal="right" wrapText="1"/>
    </xf>
    <xf numFmtId="0" fontId="4" fillId="0" borderId="2" xfId="0" applyFont="1" applyBorder="1" applyAlignment="1">
      <alignment horizontal="center" wrapText="1"/>
    </xf>
    <xf numFmtId="0" fontId="5" fillId="0" borderId="3" xfId="0" applyFont="1" applyBorder="1" applyAlignment="1">
      <alignment vertical="center" wrapText="1"/>
    </xf>
    <xf numFmtId="0" fontId="5" fillId="0" borderId="5" xfId="0" applyFont="1" applyBorder="1" applyAlignment="1">
      <alignment vertical="center" wrapText="1"/>
    </xf>
    <xf numFmtId="0" fontId="5" fillId="0" borderId="6" xfId="0" applyFont="1" applyBorder="1" applyAlignment="1">
      <alignment vertical="center" wrapText="1"/>
    </xf>
    <xf numFmtId="0" fontId="13" fillId="0" borderId="2" xfId="0" applyFont="1" applyFill="1" applyBorder="1" applyAlignment="1">
      <alignment horizontal="center" vertical="center" wrapText="1"/>
    </xf>
    <xf numFmtId="0" fontId="13" fillId="2" borderId="2" xfId="0" applyFont="1" applyFill="1" applyBorder="1" applyAlignment="1">
      <alignment horizontal="center" vertical="center" wrapText="1"/>
    </xf>
    <xf numFmtId="180" fontId="13" fillId="2" borderId="2" xfId="0" applyNumberFormat="1" applyFont="1" applyFill="1" applyBorder="1" applyAlignment="1">
      <alignment horizontal="center" vertical="center" wrapText="1"/>
    </xf>
    <xf numFmtId="0" fontId="4" fillId="0" borderId="2" xfId="0" applyFont="1" applyBorder="1" applyAlignment="1">
      <alignment horizontal="center" vertical="center" wrapText="1"/>
    </xf>
    <xf numFmtId="180" fontId="13" fillId="0" borderId="2" xfId="0" applyNumberFormat="1" applyFont="1" applyFill="1" applyBorder="1" applyAlignment="1">
      <alignment horizontal="center" vertical="center" wrapText="1"/>
    </xf>
    <xf numFmtId="0" fontId="13" fillId="3" borderId="2" xfId="0" applyFont="1" applyFill="1" applyBorder="1" applyAlignment="1">
      <alignment horizontal="center" vertical="center" wrapText="1"/>
    </xf>
    <xf numFmtId="1" fontId="13" fillId="0" borderId="2" xfId="0" applyNumberFormat="1" applyFont="1" applyFill="1" applyBorder="1" applyAlignment="1">
      <alignment horizontal="center" vertical="center" wrapText="1"/>
    </xf>
    <xf numFmtId="1" fontId="13" fillId="2" borderId="2" xfId="0" applyNumberFormat="1" applyFont="1" applyFill="1" applyBorder="1" applyAlignment="1">
      <alignment horizontal="center" vertical="center" wrapText="1"/>
    </xf>
    <xf numFmtId="0" fontId="4" fillId="2" borderId="2" xfId="0" applyFont="1" applyFill="1" applyBorder="1" applyAlignment="1">
      <alignment horizontal="right" wrapText="1"/>
    </xf>
    <xf numFmtId="0" fontId="5" fillId="2" borderId="0" xfId="0" applyFont="1" applyFill="1" applyAlignment="1">
      <alignment/>
    </xf>
    <xf numFmtId="0" fontId="4" fillId="0" borderId="0" xfId="0" applyFont="1" applyBorder="1" applyAlignment="1">
      <alignment horizontal="right" wrapText="1"/>
    </xf>
    <xf numFmtId="0" fontId="14" fillId="0" borderId="0" xfId="0" applyFont="1" applyBorder="1" applyAlignment="1">
      <alignment horizontal="center" vertical="center" wrapText="1"/>
    </xf>
    <xf numFmtId="0" fontId="13" fillId="0" borderId="0" xfId="0" applyFont="1" applyBorder="1" applyAlignment="1">
      <alignment horizontal="center" vertical="center" wrapText="1"/>
    </xf>
    <xf numFmtId="0" fontId="5" fillId="0" borderId="0" xfId="0" applyFont="1" applyAlignment="1">
      <alignment horizontal="right"/>
    </xf>
    <xf numFmtId="0" fontId="11" fillId="0" borderId="3" xfId="0" applyFont="1" applyBorder="1" applyAlignment="1">
      <alignment horizontal="center"/>
    </xf>
    <xf numFmtId="0" fontId="11" fillId="0" borderId="6" xfId="0" applyFont="1" applyBorder="1" applyAlignment="1">
      <alignment horizontal="center" vertical="center" wrapText="1"/>
    </xf>
    <xf numFmtId="0" fontId="11" fillId="0" borderId="2" xfId="0" applyFont="1" applyBorder="1" applyAlignment="1">
      <alignment horizontal="center"/>
    </xf>
    <xf numFmtId="0" fontId="11" fillId="0" borderId="3" xfId="0" applyFont="1" applyBorder="1" applyAlignment="1">
      <alignment horizontal="center" wrapText="1"/>
    </xf>
    <xf numFmtId="0" fontId="11" fillId="0" borderId="5" xfId="0" applyFont="1" applyBorder="1" applyAlignment="1">
      <alignment horizontal="center"/>
    </xf>
    <xf numFmtId="0" fontId="11" fillId="0" borderId="0" xfId="0" applyFont="1" applyAlignment="1">
      <alignment/>
    </xf>
    <xf numFmtId="0" fontId="8" fillId="0" borderId="3" xfId="0" applyFont="1" applyBorder="1" applyAlignment="1">
      <alignment horizontal="right"/>
    </xf>
    <xf numFmtId="0" fontId="13" fillId="0" borderId="6" xfId="0" applyFont="1" applyBorder="1" applyAlignment="1">
      <alignment horizontal="left" wrapText="1"/>
    </xf>
    <xf numFmtId="0" fontId="13" fillId="0" borderId="6" xfId="0" applyFont="1" applyBorder="1" applyAlignment="1">
      <alignment wrapText="1"/>
    </xf>
    <xf numFmtId="2" fontId="13" fillId="0" borderId="2" xfId="0" applyNumberFormat="1" applyFont="1" applyBorder="1" applyAlignment="1">
      <alignment/>
    </xf>
    <xf numFmtId="0" fontId="13" fillId="0" borderId="3" xfId="0" applyFont="1" applyBorder="1" applyAlignment="1">
      <alignment wrapText="1"/>
    </xf>
    <xf numFmtId="0" fontId="20" fillId="0" borderId="5" xfId="0" applyFont="1" applyBorder="1" applyAlignment="1">
      <alignment/>
    </xf>
    <xf numFmtId="0" fontId="20" fillId="0" borderId="2" xfId="0" applyFont="1" applyBorder="1" applyAlignment="1">
      <alignment/>
    </xf>
    <xf numFmtId="2" fontId="13" fillId="0" borderId="2" xfId="0" applyNumberFormat="1" applyFont="1" applyBorder="1" applyAlignment="1">
      <alignment horizontal="center"/>
    </xf>
    <xf numFmtId="2" fontId="13" fillId="0" borderId="6" xfId="0" applyNumberFormat="1" applyFont="1" applyBorder="1" applyAlignment="1">
      <alignment/>
    </xf>
    <xf numFmtId="0" fontId="13" fillId="0" borderId="6" xfId="0" applyFont="1" applyBorder="1" applyAlignment="1">
      <alignment horizontal="center" wrapText="1"/>
    </xf>
    <xf numFmtId="0" fontId="4" fillId="0" borderId="0" xfId="0" applyFont="1" applyBorder="1" applyAlignment="1">
      <alignment horizontal="right"/>
    </xf>
    <xf numFmtId="0" fontId="21" fillId="0" borderId="0" xfId="0" applyFont="1" applyAlignment="1">
      <alignment horizontal="left"/>
    </xf>
    <xf numFmtId="0" fontId="11" fillId="0" borderId="0" xfId="0" applyFont="1" applyAlignment="1">
      <alignment horizontal="left"/>
    </xf>
    <xf numFmtId="0" fontId="13" fillId="0" borderId="0" xfId="0" applyFont="1" applyBorder="1" applyAlignment="1">
      <alignment horizontal="center"/>
    </xf>
    <xf numFmtId="0" fontId="13" fillId="0" borderId="0" xfId="0" applyFont="1" applyAlignment="1">
      <alignment horizontal="center"/>
    </xf>
    <xf numFmtId="0" fontId="8" fillId="0" borderId="0" xfId="0" applyFont="1" applyAlignment="1">
      <alignment horizontal="center" vertical="center" wrapText="1"/>
    </xf>
    <xf numFmtId="0" fontId="19" fillId="0" borderId="3" xfId="0" applyFont="1" applyFill="1" applyBorder="1" applyAlignment="1">
      <alignment horizontal="left" vertical="center" wrapText="1"/>
    </xf>
    <xf numFmtId="0" fontId="19" fillId="0" borderId="5" xfId="0" applyFont="1" applyFill="1" applyBorder="1" applyAlignment="1">
      <alignment horizontal="left" vertical="center" wrapText="1"/>
    </xf>
    <xf numFmtId="0" fontId="19" fillId="0" borderId="6" xfId="0" applyFont="1" applyFill="1" applyBorder="1" applyAlignment="1">
      <alignment horizontal="left" vertical="center" wrapText="1"/>
    </xf>
    <xf numFmtId="0" fontId="8" fillId="0" borderId="3" xfId="0" applyFont="1" applyBorder="1" applyAlignment="1">
      <alignment horizontal="left" vertical="center" wrapText="1"/>
    </xf>
    <xf numFmtId="0" fontId="13" fillId="0" borderId="0" xfId="0" applyFont="1" applyFill="1" applyBorder="1" applyAlignment="1">
      <alignment horizontal="left" vertical="center" wrapText="1"/>
    </xf>
    <xf numFmtId="0" fontId="13" fillId="0" borderId="7" xfId="0" applyFont="1" applyFill="1" applyBorder="1" applyAlignment="1">
      <alignment horizontal="left" vertical="center" wrapText="1"/>
    </xf>
    <xf numFmtId="0" fontId="13" fillId="0" borderId="8" xfId="0" applyFont="1" applyFill="1" applyBorder="1" applyAlignment="1">
      <alignment horizontal="left" vertical="center" wrapText="1"/>
    </xf>
    <xf numFmtId="0" fontId="13" fillId="0" borderId="9"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13" fillId="0" borderId="11" xfId="0" applyFont="1" applyFill="1" applyBorder="1" applyAlignment="1">
      <alignment horizontal="left" vertical="center" wrapText="1"/>
    </xf>
    <xf numFmtId="0" fontId="13" fillId="0" borderId="1" xfId="0" applyFont="1" applyFill="1" applyBorder="1" applyAlignment="1">
      <alignment horizontal="left" vertical="center" wrapText="1"/>
    </xf>
    <xf numFmtId="0" fontId="13" fillId="0" borderId="12" xfId="0" applyFont="1" applyFill="1" applyBorder="1" applyAlignment="1">
      <alignment horizontal="left" vertical="center" wrapText="1"/>
    </xf>
    <xf numFmtId="0" fontId="13" fillId="0" borderId="13" xfId="0" applyFont="1" applyFill="1" applyBorder="1" applyAlignment="1">
      <alignment horizontal="left" vertical="center" wrapText="1"/>
    </xf>
    <xf numFmtId="0" fontId="13" fillId="0" borderId="6" xfId="0" applyFont="1" applyFill="1" applyBorder="1" applyAlignment="1">
      <alignment horizontal="left" vertical="center" wrapText="1"/>
    </xf>
    <xf numFmtId="0" fontId="11" fillId="0" borderId="0" xfId="18" applyFont="1" applyBorder="1" applyAlignment="1">
      <alignment horizontal="left"/>
      <protection/>
    </xf>
    <xf numFmtId="0" fontId="13" fillId="0" borderId="3" xfId="0" applyFont="1" applyFill="1" applyBorder="1" applyAlignment="1">
      <alignment horizontal="left" vertical="center" wrapText="1"/>
    </xf>
    <xf numFmtId="0" fontId="13" fillId="0" borderId="5" xfId="0" applyFont="1" applyFill="1" applyBorder="1" applyAlignment="1">
      <alignment horizontal="left" vertical="center" wrapText="1"/>
    </xf>
    <xf numFmtId="0" fontId="8" fillId="0" borderId="5" xfId="0" applyFont="1" applyBorder="1" applyAlignment="1">
      <alignment horizontal="left" vertical="center" wrapText="1"/>
    </xf>
    <xf numFmtId="0" fontId="8" fillId="0" borderId="6" xfId="0" applyFont="1" applyBorder="1" applyAlignment="1">
      <alignment horizontal="left" vertical="center" wrapText="1"/>
    </xf>
    <xf numFmtId="0" fontId="13" fillId="2" borderId="3" xfId="0" applyFont="1" applyFill="1" applyBorder="1" applyAlignment="1">
      <alignment horizontal="left" vertical="center" wrapText="1"/>
    </xf>
    <xf numFmtId="0" fontId="13" fillId="2" borderId="5" xfId="0" applyFont="1" applyFill="1" applyBorder="1" applyAlignment="1">
      <alignment horizontal="left" vertical="center" wrapText="1"/>
    </xf>
    <xf numFmtId="0" fontId="13" fillId="2" borderId="6" xfId="0" applyFont="1" applyFill="1" applyBorder="1" applyAlignment="1">
      <alignment horizontal="left" vertical="center" wrapText="1"/>
    </xf>
    <xf numFmtId="0" fontId="5" fillId="0" borderId="3"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13" fillId="0" borderId="3" xfId="0" applyFont="1" applyBorder="1" applyAlignment="1">
      <alignment horizontal="center" vertical="center" wrapText="1"/>
    </xf>
    <xf numFmtId="0" fontId="13" fillId="0" borderId="5" xfId="0" applyFont="1" applyBorder="1" applyAlignment="1">
      <alignment horizontal="center" vertical="center" wrapText="1"/>
    </xf>
    <xf numFmtId="0" fontId="13" fillId="0" borderId="6" xfId="0" applyFont="1" applyBorder="1" applyAlignment="1">
      <alignment horizontal="center" vertical="center" wrapText="1"/>
    </xf>
    <xf numFmtId="0" fontId="18" fillId="0" borderId="3" xfId="0" applyFont="1" applyBorder="1" applyAlignment="1">
      <alignment horizontal="left" vertical="center" wrapText="1"/>
    </xf>
    <xf numFmtId="0" fontId="18" fillId="0" borderId="5" xfId="0" applyFont="1" applyBorder="1" applyAlignment="1">
      <alignment horizontal="left" vertical="center" wrapText="1"/>
    </xf>
    <xf numFmtId="0" fontId="18" fillId="0" borderId="6" xfId="0" applyFont="1" applyBorder="1" applyAlignment="1">
      <alignment horizontal="left" vertical="center" wrapText="1"/>
    </xf>
    <xf numFmtId="0" fontId="0" fillId="0" borderId="5" xfId="0" applyBorder="1" applyAlignment="1">
      <alignment/>
    </xf>
    <xf numFmtId="0" fontId="0" fillId="0" borderId="6" xfId="0" applyBorder="1" applyAlignment="1">
      <alignment/>
    </xf>
    <xf numFmtId="0" fontId="19" fillId="0" borderId="2" xfId="0" applyFont="1" applyFill="1" applyBorder="1" applyAlignment="1">
      <alignment horizontal="center" vertical="center" wrapText="1"/>
    </xf>
    <xf numFmtId="0" fontId="19" fillId="0" borderId="3" xfId="0" applyFont="1" applyFill="1" applyBorder="1" applyAlignment="1">
      <alignment horizontal="left" wrapText="1"/>
    </xf>
    <xf numFmtId="0" fontId="19" fillId="0" borderId="5" xfId="0" applyFont="1" applyFill="1" applyBorder="1" applyAlignment="1">
      <alignment horizontal="left" wrapText="1"/>
    </xf>
    <xf numFmtId="0" fontId="19" fillId="0" borderId="6" xfId="0" applyFont="1" applyFill="1" applyBorder="1" applyAlignment="1">
      <alignment horizontal="left" wrapText="1"/>
    </xf>
    <xf numFmtId="0" fontId="13" fillId="0" borderId="2" xfId="0" applyFont="1" applyFill="1" applyBorder="1" applyAlignment="1">
      <alignment horizontal="center" vertical="center" wrapText="1"/>
    </xf>
    <xf numFmtId="182" fontId="13" fillId="0" borderId="3" xfId="0" applyNumberFormat="1" applyFont="1" applyBorder="1" applyAlignment="1">
      <alignment horizontal="center" vertical="center" wrapText="1"/>
    </xf>
    <xf numFmtId="182" fontId="13" fillId="0" borderId="6" xfId="0" applyNumberFormat="1" applyFont="1" applyBorder="1" applyAlignment="1">
      <alignment horizontal="center" vertical="center" wrapText="1"/>
    </xf>
    <xf numFmtId="0" fontId="0" fillId="0" borderId="5" xfId="0" applyBorder="1" applyAlignment="1">
      <alignment horizontal="left"/>
    </xf>
    <xf numFmtId="0" fontId="0" fillId="0" borderId="6" xfId="0" applyBorder="1" applyAlignment="1">
      <alignment horizontal="left"/>
    </xf>
    <xf numFmtId="0" fontId="13" fillId="0" borderId="11" xfId="0" applyFont="1" applyFill="1" applyBorder="1" applyAlignment="1">
      <alignment horizontal="left" vertical="center"/>
    </xf>
    <xf numFmtId="0" fontId="13" fillId="0" borderId="1" xfId="0" applyFont="1" applyFill="1" applyBorder="1" applyAlignment="1">
      <alignment horizontal="left" vertical="center"/>
    </xf>
    <xf numFmtId="0" fontId="13" fillId="0" borderId="12" xfId="0" applyFont="1" applyFill="1" applyBorder="1" applyAlignment="1">
      <alignment horizontal="left" vertical="center"/>
    </xf>
    <xf numFmtId="0" fontId="13" fillId="0" borderId="13" xfId="0" applyFont="1" applyFill="1" applyBorder="1" applyAlignment="1">
      <alignment horizontal="left" vertical="center"/>
    </xf>
    <xf numFmtId="0" fontId="13" fillId="0" borderId="0" xfId="0" applyFont="1" applyFill="1" applyBorder="1" applyAlignment="1">
      <alignment horizontal="left" vertical="center"/>
    </xf>
    <xf numFmtId="0" fontId="13" fillId="0" borderId="7" xfId="0" applyFont="1" applyFill="1" applyBorder="1" applyAlignment="1">
      <alignment horizontal="left" vertical="center"/>
    </xf>
    <xf numFmtId="0" fontId="13" fillId="0" borderId="8" xfId="0" applyFont="1" applyFill="1" applyBorder="1" applyAlignment="1">
      <alignment horizontal="left" vertical="center"/>
    </xf>
    <xf numFmtId="0" fontId="13" fillId="0" borderId="9" xfId="0" applyFont="1" applyFill="1" applyBorder="1" applyAlignment="1">
      <alignment horizontal="left" vertical="center"/>
    </xf>
    <xf numFmtId="0" fontId="13" fillId="0" borderId="10" xfId="0" applyFont="1" applyFill="1" applyBorder="1" applyAlignment="1">
      <alignment horizontal="left" vertical="center"/>
    </xf>
    <xf numFmtId="0" fontId="13" fillId="0" borderId="3" xfId="0" applyFont="1" applyFill="1" applyBorder="1" applyAlignment="1">
      <alignment horizontal="center" vertical="center"/>
    </xf>
    <xf numFmtId="0" fontId="13" fillId="0" borderId="5" xfId="0" applyFont="1" applyFill="1" applyBorder="1" applyAlignment="1">
      <alignment horizontal="center" vertical="center"/>
    </xf>
    <xf numFmtId="0" fontId="13" fillId="0" borderId="6"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5" xfId="0" applyFont="1" applyFill="1" applyBorder="1" applyAlignment="1">
      <alignment horizontal="center" vertical="center"/>
    </xf>
    <xf numFmtId="0" fontId="13" fillId="2" borderId="6" xfId="0" applyFont="1" applyFill="1" applyBorder="1" applyAlignment="1">
      <alignment horizontal="center" vertical="center"/>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6" xfId="0" applyFont="1" applyFill="1" applyBorder="1" applyAlignment="1">
      <alignment horizontal="center" vertical="center" wrapText="1"/>
    </xf>
    <xf numFmtId="182" fontId="13" fillId="0" borderId="5" xfId="0" applyNumberFormat="1" applyFont="1" applyBorder="1" applyAlignment="1">
      <alignment horizontal="center" vertical="center" wrapText="1"/>
    </xf>
    <xf numFmtId="0" fontId="5" fillId="0" borderId="2" xfId="0" applyFont="1" applyBorder="1" applyAlignment="1">
      <alignment horizontal="center" vertical="center" wrapText="1"/>
    </xf>
    <xf numFmtId="0" fontId="13" fillId="0" borderId="11"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10" xfId="0" applyFont="1" applyBorder="1" applyAlignment="1">
      <alignment horizontal="center" vertical="center" wrapText="1"/>
    </xf>
    <xf numFmtId="0" fontId="13" fillId="0" borderId="2" xfId="0" applyFont="1" applyBorder="1" applyAlignment="1">
      <alignment horizontal="center" vertical="center"/>
    </xf>
    <xf numFmtId="0" fontId="13" fillId="0" borderId="2" xfId="0" applyFont="1" applyBorder="1" applyAlignment="1">
      <alignment horizontal="center" vertical="center" wrapText="1"/>
    </xf>
    <xf numFmtId="0" fontId="8" fillId="0" borderId="0" xfId="0" applyFont="1" applyAlignment="1">
      <alignment horizontal="left" vertical="center" wrapText="1"/>
    </xf>
    <xf numFmtId="0" fontId="7" fillId="0" borderId="0" xfId="0" applyFont="1" applyBorder="1" applyAlignment="1">
      <alignment wrapText="1"/>
    </xf>
    <xf numFmtId="0" fontId="13" fillId="0" borderId="2" xfId="0" applyFont="1" applyBorder="1" applyAlignment="1">
      <alignment horizontal="left" vertical="center" wrapText="1"/>
    </xf>
    <xf numFmtId="0" fontId="13" fillId="0" borderId="2" xfId="0" applyFont="1" applyBorder="1" applyAlignment="1">
      <alignment horizontal="left" wrapText="1"/>
    </xf>
    <xf numFmtId="0" fontId="8" fillId="0" borderId="0" xfId="0" applyFont="1" applyAlignment="1">
      <alignment wrapText="1"/>
    </xf>
    <xf numFmtId="0" fontId="5" fillId="0" borderId="3" xfId="0" applyFont="1" applyBorder="1" applyAlignment="1">
      <alignment horizontal="center" vertical="distributed"/>
    </xf>
    <xf numFmtId="0" fontId="13" fillId="0" borderId="11" xfId="0" applyFont="1" applyFill="1" applyBorder="1" applyAlignment="1">
      <alignment horizontal="left" vertical="top" wrapText="1"/>
    </xf>
    <xf numFmtId="0" fontId="0" fillId="0" borderId="1" xfId="0" applyBorder="1" applyAlignment="1">
      <alignment horizontal="left"/>
    </xf>
    <xf numFmtId="0" fontId="0" fillId="0" borderId="12" xfId="0" applyBorder="1" applyAlignment="1">
      <alignment horizontal="left"/>
    </xf>
    <xf numFmtId="0" fontId="0" fillId="0" borderId="8" xfId="0" applyBorder="1" applyAlignment="1">
      <alignment horizontal="left"/>
    </xf>
    <xf numFmtId="0" fontId="0" fillId="0" borderId="9" xfId="0" applyBorder="1" applyAlignment="1">
      <alignment horizontal="left"/>
    </xf>
    <xf numFmtId="0" fontId="0" fillId="0" borderId="10" xfId="0" applyBorder="1" applyAlignment="1">
      <alignment horizontal="left"/>
    </xf>
    <xf numFmtId="0" fontId="8" fillId="0" borderId="4"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13" fillId="0" borderId="3" xfId="0" applyFont="1" applyBorder="1" applyAlignment="1">
      <alignment horizontal="center" vertical="distributed"/>
    </xf>
    <xf numFmtId="0" fontId="13" fillId="0" borderId="5" xfId="0" applyFont="1" applyBorder="1" applyAlignment="1">
      <alignment horizontal="center" vertical="distributed"/>
    </xf>
    <xf numFmtId="0" fontId="13" fillId="0" borderId="6" xfId="0" applyFont="1" applyBorder="1" applyAlignment="1">
      <alignment horizontal="center" vertical="distributed"/>
    </xf>
    <xf numFmtId="0" fontId="19" fillId="0" borderId="3"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3" fillId="0" borderId="3" xfId="0" applyFont="1" applyBorder="1" applyAlignment="1">
      <alignment horizontal="right" vertical="center" wrapText="1"/>
    </xf>
    <xf numFmtId="0" fontId="13" fillId="0" borderId="4" xfId="0" applyFont="1" applyBorder="1" applyAlignment="1">
      <alignment horizontal="center" vertical="center" wrapText="1"/>
    </xf>
    <xf numFmtId="0" fontId="13" fillId="0" borderId="15" xfId="0" applyFont="1" applyBorder="1" applyAlignment="1">
      <alignment horizontal="center" vertical="center" wrapText="1"/>
    </xf>
    <xf numFmtId="0" fontId="8" fillId="0" borderId="0" xfId="0" applyFont="1" applyAlignment="1">
      <alignment horizontal="left"/>
    </xf>
    <xf numFmtId="2" fontId="13" fillId="2" borderId="3" xfId="0" applyNumberFormat="1" applyFont="1" applyFill="1" applyBorder="1" applyAlignment="1">
      <alignment horizontal="center" vertical="center" wrapText="1"/>
    </xf>
    <xf numFmtId="2" fontId="13" fillId="2" borderId="5" xfId="0" applyNumberFormat="1" applyFont="1" applyFill="1" applyBorder="1" applyAlignment="1">
      <alignment horizontal="center" vertical="center" wrapText="1"/>
    </xf>
    <xf numFmtId="2" fontId="13" fillId="2" borderId="6" xfId="0" applyNumberFormat="1" applyFont="1" applyFill="1" applyBorder="1" applyAlignment="1">
      <alignment horizontal="center" vertical="center" wrapText="1"/>
    </xf>
    <xf numFmtId="0" fontId="5" fillId="0" borderId="3" xfId="0" applyFont="1" applyBorder="1" applyAlignment="1">
      <alignment horizontal="center" wrapText="1"/>
    </xf>
    <xf numFmtId="0" fontId="5" fillId="0" borderId="6" xfId="0" applyFont="1" applyBorder="1" applyAlignment="1">
      <alignment horizontal="center" wrapText="1"/>
    </xf>
    <xf numFmtId="49" fontId="13" fillId="0" borderId="2" xfId="0" applyNumberFormat="1" applyFont="1" applyBorder="1" applyAlignment="1">
      <alignment horizontal="center" vertical="center" wrapText="1"/>
    </xf>
    <xf numFmtId="0" fontId="5" fillId="0" borderId="2" xfId="0" applyFont="1" applyBorder="1" applyAlignment="1">
      <alignment horizontal="center" wrapText="1"/>
    </xf>
    <xf numFmtId="0" fontId="5" fillId="0" borderId="9" xfId="0" applyFont="1" applyBorder="1" applyAlignment="1">
      <alignment horizontal="right"/>
    </xf>
    <xf numFmtId="0" fontId="21" fillId="0" borderId="0" xfId="0" applyFont="1" applyAlignment="1">
      <alignment wrapText="1"/>
    </xf>
    <xf numFmtId="0" fontId="11" fillId="0" borderId="0" xfId="0" applyFont="1" applyAlignment="1">
      <alignment wrapText="1"/>
    </xf>
    <xf numFmtId="0" fontId="21" fillId="0" borderId="0" xfId="0" applyFont="1" applyAlignment="1">
      <alignment horizontal="left"/>
    </xf>
    <xf numFmtId="0" fontId="11" fillId="0" borderId="0" xfId="0" applyFont="1" applyAlignment="1">
      <alignment horizontal="left"/>
    </xf>
    <xf numFmtId="0" fontId="8" fillId="0" borderId="4" xfId="0" applyFont="1" applyBorder="1" applyAlignment="1">
      <alignment horizontal="center" vertical="center"/>
    </xf>
    <xf numFmtId="0" fontId="8" fillId="0" borderId="14" xfId="0" applyFont="1" applyBorder="1" applyAlignment="1">
      <alignment horizontal="center" vertical="center"/>
    </xf>
    <xf numFmtId="0" fontId="8" fillId="0" borderId="15" xfId="0" applyFont="1" applyBorder="1" applyAlignment="1">
      <alignment horizontal="center" vertical="center"/>
    </xf>
    <xf numFmtId="0" fontId="13" fillId="0" borderId="3" xfId="0" applyFont="1" applyBorder="1" applyAlignment="1">
      <alignment horizontal="left" wrapText="1"/>
    </xf>
    <xf numFmtId="0" fontId="13" fillId="0" borderId="6" xfId="0" applyFont="1" applyBorder="1" applyAlignment="1">
      <alignment horizontal="left" wrapText="1"/>
    </xf>
    <xf numFmtId="0" fontId="13" fillId="0" borderId="1" xfId="0" applyFont="1" applyBorder="1" applyAlignment="1">
      <alignment horizontal="center"/>
    </xf>
    <xf numFmtId="0" fontId="5" fillId="0" borderId="1" xfId="0" applyFont="1" applyBorder="1" applyAlignment="1">
      <alignment horizontal="center"/>
    </xf>
    <xf numFmtId="0" fontId="13" fillId="0" borderId="9" xfId="0" applyFont="1" applyBorder="1" applyAlignment="1">
      <alignment horizontal="center"/>
    </xf>
    <xf numFmtId="0" fontId="7" fillId="0" borderId="2" xfId="0" applyFont="1" applyFill="1" applyBorder="1" applyAlignment="1">
      <alignment vertical="center" wrapText="1"/>
    </xf>
    <xf numFmtId="0" fontId="11" fillId="0" borderId="2" xfId="0" applyFont="1" applyBorder="1" applyAlignment="1">
      <alignment horizontal="center" vertical="center" wrapText="1"/>
    </xf>
    <xf numFmtId="0" fontId="13" fillId="0" borderId="4" xfId="0" applyFont="1" applyBorder="1" applyAlignment="1">
      <alignment horizontal="center" vertical="center"/>
    </xf>
    <xf numFmtId="0" fontId="13" fillId="0" borderId="15" xfId="0" applyFont="1" applyBorder="1" applyAlignment="1">
      <alignment horizontal="center" vertical="center"/>
    </xf>
    <xf numFmtId="0" fontId="5" fillId="0" borderId="3" xfId="0" applyFont="1" applyBorder="1" applyAlignment="1">
      <alignment horizontal="center"/>
    </xf>
    <xf numFmtId="0" fontId="5" fillId="0" borderId="6" xfId="0" applyFont="1" applyBorder="1" applyAlignment="1">
      <alignment horizontal="center"/>
    </xf>
    <xf numFmtId="0" fontId="5" fillId="0" borderId="2" xfId="0" applyFont="1" applyBorder="1" applyAlignment="1">
      <alignment horizontal="center"/>
    </xf>
    <xf numFmtId="0" fontId="13" fillId="2" borderId="2" xfId="0" applyFont="1" applyFill="1" applyBorder="1" applyAlignment="1">
      <alignment horizontal="center" vertical="center" wrapText="1"/>
    </xf>
    <xf numFmtId="0" fontId="13" fillId="0" borderId="4" xfId="0" applyFont="1" applyBorder="1" applyAlignment="1">
      <alignment horizontal="center" wrapText="1"/>
    </xf>
    <xf numFmtId="0" fontId="13" fillId="0" borderId="15" xfId="0" applyFont="1" applyBorder="1" applyAlignment="1">
      <alignment horizontal="center" wrapText="1"/>
    </xf>
    <xf numFmtId="49" fontId="8" fillId="0" borderId="9" xfId="18" applyNumberFormat="1" applyFont="1" applyBorder="1" applyAlignment="1">
      <alignment horizontal="center"/>
      <protection/>
    </xf>
    <xf numFmtId="0" fontId="5" fillId="0" borderId="0" xfId="18" applyFont="1" applyBorder="1" applyAlignment="1">
      <alignment horizontal="center"/>
      <protection/>
    </xf>
    <xf numFmtId="0" fontId="13" fillId="0" borderId="3" xfId="0" applyFont="1" applyBorder="1" applyAlignment="1">
      <alignment horizontal="left" vertical="center" wrapText="1"/>
    </xf>
    <xf numFmtId="0" fontId="13" fillId="0" borderId="5" xfId="0" applyFont="1" applyBorder="1" applyAlignment="1">
      <alignment horizontal="left" vertical="center" wrapText="1"/>
    </xf>
    <xf numFmtId="0" fontId="13" fillId="0" borderId="6" xfId="0" applyFont="1" applyBorder="1" applyAlignment="1">
      <alignment horizontal="left" vertical="center" wrapText="1"/>
    </xf>
    <xf numFmtId="0" fontId="5" fillId="0" borderId="1" xfId="18" applyFont="1" applyBorder="1" applyAlignment="1">
      <alignment horizontal="center"/>
      <protection/>
    </xf>
    <xf numFmtId="0" fontId="13" fillId="0" borderId="0" xfId="0" applyFont="1" applyFill="1" applyAlignment="1">
      <alignment/>
    </xf>
    <xf numFmtId="49" fontId="13" fillId="0" borderId="3" xfId="18" applyNumberFormat="1" applyFont="1" applyBorder="1" applyAlignment="1">
      <alignment horizontal="center"/>
      <protection/>
    </xf>
    <xf numFmtId="49" fontId="13" fillId="0" borderId="6" xfId="18" applyNumberFormat="1" applyFont="1" applyBorder="1" applyAlignment="1">
      <alignment horizontal="center"/>
      <protection/>
    </xf>
    <xf numFmtId="0" fontId="13" fillId="0" borderId="1" xfId="0" applyFont="1" applyBorder="1" applyAlignment="1">
      <alignment horizontal="center" vertical="center" wrapText="1"/>
    </xf>
    <xf numFmtId="0" fontId="13" fillId="0" borderId="9" xfId="0" applyFont="1" applyBorder="1" applyAlignment="1">
      <alignment horizontal="center" vertical="center" wrapText="1"/>
    </xf>
    <xf numFmtId="0" fontId="8" fillId="0" borderId="0" xfId="0" applyFont="1" applyAlignment="1">
      <alignment horizontal="center" vertical="center"/>
    </xf>
    <xf numFmtId="0" fontId="8" fillId="0" borderId="0" xfId="0" applyFont="1" applyAlignment="1">
      <alignment horizontal="left" vertical="center"/>
    </xf>
    <xf numFmtId="0" fontId="7" fillId="0" borderId="0" xfId="0" applyFont="1" applyBorder="1" applyAlignment="1">
      <alignment horizontal="left" vertical="center" wrapText="1"/>
    </xf>
    <xf numFmtId="0" fontId="13" fillId="0" borderId="0" xfId="0" applyFont="1" applyBorder="1" applyAlignment="1">
      <alignment horizontal="left" vertical="center" wrapText="1"/>
    </xf>
    <xf numFmtId="0" fontId="8" fillId="0" borderId="0" xfId="0" applyFont="1" applyAlignment="1">
      <alignment horizontal="center" vertical="center" wrapText="1"/>
    </xf>
    <xf numFmtId="0" fontId="13" fillId="0" borderId="9" xfId="0" applyFont="1" applyBorder="1" applyAlignment="1">
      <alignment/>
    </xf>
    <xf numFmtId="0" fontId="5" fillId="0" borderId="9" xfId="0" applyFont="1" applyBorder="1" applyAlignment="1">
      <alignment/>
    </xf>
    <xf numFmtId="1" fontId="13" fillId="2" borderId="3" xfId="0" applyNumberFormat="1" applyFont="1" applyFill="1" applyBorder="1" applyAlignment="1">
      <alignment horizontal="center" vertical="center" wrapText="1"/>
    </xf>
    <xf numFmtId="1" fontId="13" fillId="2" borderId="5" xfId="0" applyNumberFormat="1" applyFont="1" applyFill="1" applyBorder="1" applyAlignment="1">
      <alignment horizontal="center" vertical="center" wrapText="1"/>
    </xf>
    <xf numFmtId="1" fontId="13" fillId="2" borderId="6" xfId="0" applyNumberFormat="1" applyFont="1" applyFill="1" applyBorder="1" applyAlignment="1">
      <alignment horizontal="center" vertical="center" wrapText="1"/>
    </xf>
    <xf numFmtId="180" fontId="13" fillId="2" borderId="3" xfId="0" applyNumberFormat="1" applyFont="1" applyFill="1" applyBorder="1" applyAlignment="1">
      <alignment horizontal="center" vertical="center" wrapText="1"/>
    </xf>
    <xf numFmtId="180" fontId="13" fillId="2" borderId="5" xfId="0" applyNumberFormat="1" applyFont="1" applyFill="1" applyBorder="1" applyAlignment="1">
      <alignment horizontal="center" vertical="center" wrapText="1"/>
    </xf>
    <xf numFmtId="180" fontId="13" fillId="2" borderId="6" xfId="0" applyNumberFormat="1" applyFont="1" applyFill="1" applyBorder="1" applyAlignment="1">
      <alignment horizontal="center" vertical="center" wrapText="1"/>
    </xf>
    <xf numFmtId="180" fontId="13" fillId="0" borderId="3" xfId="0" applyNumberFormat="1" applyFont="1" applyFill="1" applyBorder="1" applyAlignment="1">
      <alignment horizontal="center" vertical="center" wrapText="1"/>
    </xf>
    <xf numFmtId="180" fontId="13" fillId="0" borderId="5" xfId="0" applyNumberFormat="1" applyFont="1" applyFill="1" applyBorder="1" applyAlignment="1">
      <alignment horizontal="center" vertical="center" wrapText="1"/>
    </xf>
    <xf numFmtId="180" fontId="13" fillId="0" borderId="6" xfId="0" applyNumberFormat="1" applyFont="1" applyFill="1" applyBorder="1" applyAlignment="1">
      <alignment horizontal="center" vertical="center" wrapText="1"/>
    </xf>
    <xf numFmtId="1" fontId="13" fillId="0" borderId="3" xfId="0" applyNumberFormat="1" applyFont="1" applyFill="1" applyBorder="1" applyAlignment="1">
      <alignment horizontal="center" vertical="center" wrapText="1"/>
    </xf>
    <xf numFmtId="1" fontId="13" fillId="0" borderId="5" xfId="0" applyNumberFormat="1" applyFont="1" applyFill="1" applyBorder="1" applyAlignment="1">
      <alignment horizontal="center" vertical="center" wrapText="1"/>
    </xf>
    <xf numFmtId="1" fontId="13" fillId="0" borderId="6" xfId="0" applyNumberFormat="1" applyFont="1" applyFill="1" applyBorder="1" applyAlignment="1">
      <alignment horizontal="center" vertical="center" wrapText="1"/>
    </xf>
    <xf numFmtId="0" fontId="13" fillId="0" borderId="11" xfId="0" applyFont="1" applyBorder="1" applyAlignment="1">
      <alignment horizontal="center" vertical="center"/>
    </xf>
    <xf numFmtId="0" fontId="13" fillId="0" borderId="1" xfId="0" applyFont="1" applyBorder="1" applyAlignment="1">
      <alignment horizontal="center" vertical="center"/>
    </xf>
    <xf numFmtId="0" fontId="13" fillId="0" borderId="12"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3" fillId="0" borderId="10" xfId="0" applyFont="1" applyBorder="1" applyAlignment="1">
      <alignment horizontal="center" vertical="center"/>
    </xf>
    <xf numFmtId="49" fontId="5" fillId="0" borderId="0" xfId="18" applyNumberFormat="1" applyFont="1" applyAlignment="1">
      <alignment horizontal="left" wrapText="1"/>
      <protection/>
    </xf>
    <xf numFmtId="49" fontId="5" fillId="0" borderId="0" xfId="18" applyNumberFormat="1" applyFont="1" applyBorder="1" applyAlignment="1">
      <alignment horizontal="left" wrapText="1"/>
      <protection/>
    </xf>
    <xf numFmtId="49" fontId="4" fillId="0" borderId="0" xfId="18" applyNumberFormat="1" applyFont="1" applyBorder="1" applyAlignment="1">
      <alignment horizontal="left" wrapText="1"/>
      <protection/>
    </xf>
    <xf numFmtId="49" fontId="7" fillId="0" borderId="0" xfId="18" applyNumberFormat="1" applyFont="1" applyAlignment="1">
      <alignment horizontal="left" wrapText="1"/>
      <protection/>
    </xf>
    <xf numFmtId="49" fontId="6" fillId="0" borderId="0" xfId="18" applyNumberFormat="1" applyFont="1" applyAlignment="1">
      <alignment horizontal="left" wrapText="1"/>
      <protection/>
    </xf>
    <xf numFmtId="0" fontId="6" fillId="0" borderId="0" xfId="18" applyFont="1" applyAlignment="1">
      <alignment horizontal="center"/>
      <protection/>
    </xf>
    <xf numFmtId="0" fontId="8" fillId="0" borderId="9" xfId="18" applyFont="1" applyBorder="1" applyAlignment="1">
      <alignment/>
      <protection/>
    </xf>
    <xf numFmtId="0" fontId="8" fillId="0" borderId="9" xfId="0" applyFont="1" applyBorder="1" applyAlignment="1">
      <alignment/>
    </xf>
    <xf numFmtId="0" fontId="8" fillId="0" borderId="9" xfId="0" applyFont="1" applyBorder="1" applyAlignment="1">
      <alignment horizontal="left" wrapText="1"/>
    </xf>
    <xf numFmtId="49" fontId="9" fillId="0" borderId="1" xfId="18" applyNumberFormat="1" applyFont="1" applyBorder="1" applyAlignment="1">
      <alignment horizontal="left" wrapText="1"/>
      <protection/>
    </xf>
    <xf numFmtId="0" fontId="8" fillId="0" borderId="0" xfId="18" applyFont="1" applyAlignment="1">
      <alignment horizontal="left"/>
      <protection/>
    </xf>
    <xf numFmtId="0" fontId="8" fillId="0" borderId="9" xfId="18" applyFont="1" applyBorder="1" applyAlignment="1">
      <alignment horizontal="center"/>
      <protection/>
    </xf>
    <xf numFmtId="0" fontId="8" fillId="0" borderId="9" xfId="18" applyNumberFormat="1" applyFont="1" applyBorder="1" applyAlignment="1">
      <alignment horizontal="left" wrapText="1"/>
      <protection/>
    </xf>
    <xf numFmtId="0" fontId="12" fillId="0" borderId="0" xfId="18" applyFont="1" applyAlignment="1">
      <alignment horizontal="center"/>
      <protection/>
    </xf>
    <xf numFmtId="0" fontId="13" fillId="2" borderId="3"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10" fillId="2" borderId="0" xfId="18" applyFont="1" applyFill="1" applyBorder="1" applyAlignment="1">
      <alignment horizontal="left"/>
      <protection/>
    </xf>
    <xf numFmtId="49" fontId="6" fillId="0" borderId="0" xfId="18" applyNumberFormat="1" applyFont="1" applyBorder="1" applyAlignment="1">
      <alignment horizontal="left" wrapText="1"/>
      <protection/>
    </xf>
  </cellXfs>
  <cellStyles count="9">
    <cellStyle name="Normal" xfId="0"/>
    <cellStyle name="Hyperlink" xfId="15"/>
    <cellStyle name="Currency" xfId="16"/>
    <cellStyle name="Currency [0]" xfId="17"/>
    <cellStyle name="Обычный_Dod5kochtor" xfId="18"/>
    <cellStyle name="Followed Hyperlink" xfId="19"/>
    <cellStyle name="Percent" xfId="20"/>
    <cellStyle name="Comma" xfId="21"/>
    <cellStyle name="Comma [0]"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134"/>
  <sheetViews>
    <sheetView tabSelected="1" view="pageBreakPreview" zoomScale="90" zoomScaleSheetLayoutView="90" workbookViewId="0" topLeftCell="A37">
      <selection activeCell="B28" sqref="B28:N28"/>
    </sheetView>
  </sheetViews>
  <sheetFormatPr defaultColWidth="9.00390625" defaultRowHeight="12.75"/>
  <cols>
    <col min="1" max="1" width="4.875" style="1" customWidth="1"/>
    <col min="2" max="2" width="10.00390625" style="2" bestFit="1" customWidth="1"/>
    <col min="3" max="3" width="45.375" style="2" customWidth="1"/>
    <col min="4" max="4" width="10.125" style="2" customWidth="1"/>
    <col min="5" max="5" width="10.625" style="2" customWidth="1"/>
    <col min="6" max="6" width="9.00390625" style="2" customWidth="1"/>
    <col min="7" max="7" width="9.25390625" style="2" customWidth="1"/>
    <col min="8" max="8" width="12.00390625" style="2" customWidth="1"/>
    <col min="9" max="9" width="12.875" style="2" customWidth="1"/>
    <col min="10" max="10" width="10.25390625" style="2" customWidth="1"/>
    <col min="11" max="11" width="9.875" style="2" customWidth="1"/>
    <col min="12" max="12" width="8.625" style="2" hidden="1" customWidth="1"/>
    <col min="13" max="13" width="7.875" style="2" hidden="1" customWidth="1"/>
    <col min="14" max="14" width="9.00390625" style="2" hidden="1" customWidth="1"/>
    <col min="15" max="15" width="10.75390625" style="2" customWidth="1"/>
    <col min="16" max="16" width="9.25390625" style="2" bestFit="1" customWidth="1"/>
    <col min="17" max="17" width="36.25390625" style="2" customWidth="1"/>
    <col min="18" max="16384" width="9.125" style="2" customWidth="1"/>
  </cols>
  <sheetData>
    <row r="1" spans="11:17" ht="8.25" customHeight="1">
      <c r="K1" s="244" t="s">
        <v>0</v>
      </c>
      <c r="L1" s="244"/>
      <c r="M1" s="244"/>
      <c r="N1" s="244"/>
      <c r="O1" s="244"/>
      <c r="P1" s="244"/>
      <c r="Q1" s="244"/>
    </row>
    <row r="2" spans="11:17" ht="8.25" customHeight="1">
      <c r="K2" s="244"/>
      <c r="L2" s="244"/>
      <c r="M2" s="244"/>
      <c r="N2" s="244"/>
      <c r="O2" s="244"/>
      <c r="P2" s="244"/>
      <c r="Q2" s="244"/>
    </row>
    <row r="3" spans="11:17" ht="12" customHeight="1">
      <c r="K3" s="244"/>
      <c r="L3" s="244"/>
      <c r="M3" s="244"/>
      <c r="N3" s="244"/>
      <c r="O3" s="244"/>
      <c r="P3" s="244"/>
      <c r="Q3" s="244"/>
    </row>
    <row r="4" spans="11:17" ht="12.75" customHeight="1">
      <c r="K4" s="245" t="s">
        <v>1</v>
      </c>
      <c r="L4" s="245"/>
      <c r="M4" s="245"/>
      <c r="N4" s="245"/>
      <c r="O4" s="245"/>
      <c r="P4" s="245"/>
      <c r="Q4" s="245"/>
    </row>
    <row r="5" spans="11:17" ht="9" customHeight="1">
      <c r="K5" s="4"/>
      <c r="L5" s="4"/>
      <c r="M5" s="3"/>
      <c r="N5" s="3"/>
      <c r="O5" s="3"/>
      <c r="P5" s="3"/>
      <c r="Q5" s="3"/>
    </row>
    <row r="6" spans="11:17" ht="12.75" customHeight="1">
      <c r="K6" s="246" t="s">
        <v>2</v>
      </c>
      <c r="L6" s="246"/>
      <c r="M6" s="246"/>
      <c r="N6" s="246"/>
      <c r="O6" s="246"/>
      <c r="P6" s="246"/>
      <c r="Q6" s="246"/>
    </row>
    <row r="7" spans="11:17" ht="16.5" customHeight="1">
      <c r="K7" s="247" t="s">
        <v>143</v>
      </c>
      <c r="L7" s="248"/>
      <c r="M7" s="248"/>
      <c r="N7" s="248"/>
      <c r="O7" s="248"/>
      <c r="P7" s="248"/>
      <c r="Q7" s="248"/>
    </row>
    <row r="8" spans="11:17" ht="17.25" customHeight="1">
      <c r="K8" s="252" t="s">
        <v>3</v>
      </c>
      <c r="L8" s="252"/>
      <c r="M8" s="252"/>
      <c r="N8" s="252"/>
      <c r="O8" s="252"/>
      <c r="P8" s="252"/>
      <c r="Q8" s="252"/>
    </row>
    <row r="9" spans="11:17" ht="12" customHeight="1">
      <c r="K9" s="253" t="s">
        <v>4</v>
      </c>
      <c r="L9" s="253"/>
      <c r="M9" s="253"/>
      <c r="N9" s="253"/>
      <c r="O9" s="253"/>
      <c r="P9" s="253"/>
      <c r="Q9" s="253"/>
    </row>
    <row r="10" spans="11:17" ht="15" customHeight="1">
      <c r="K10" s="261" t="s">
        <v>156</v>
      </c>
      <c r="L10" s="261"/>
      <c r="M10" s="261"/>
      <c r="N10" s="261"/>
      <c r="O10" s="261"/>
      <c r="P10" s="261"/>
      <c r="Q10" s="261"/>
    </row>
    <row r="11" spans="11:17" ht="15" customHeight="1">
      <c r="K11" s="262" t="s">
        <v>5</v>
      </c>
      <c r="L11" s="262"/>
      <c r="M11" s="262"/>
      <c r="N11" s="262"/>
      <c r="O11" s="262"/>
      <c r="P11" s="262"/>
      <c r="Q11" s="262"/>
    </row>
    <row r="12" spans="11:17" ht="18.75" customHeight="1">
      <c r="K12" s="252" t="s">
        <v>6</v>
      </c>
      <c r="L12" s="252"/>
      <c r="M12" s="252"/>
      <c r="N12" s="252"/>
      <c r="O12" s="252"/>
      <c r="P12" s="252"/>
      <c r="Q12" s="252"/>
    </row>
    <row r="13" spans="11:17" ht="11.25" customHeight="1">
      <c r="K13" s="100" t="s">
        <v>7</v>
      </c>
      <c r="L13" s="100"/>
      <c r="M13" s="100"/>
      <c r="N13" s="100"/>
      <c r="O13" s="100"/>
      <c r="P13" s="100"/>
      <c r="Q13" s="100"/>
    </row>
    <row r="14" spans="11:17" ht="18" customHeight="1">
      <c r="K14" s="261" t="s">
        <v>157</v>
      </c>
      <c r="L14" s="261"/>
      <c r="M14" s="261"/>
      <c r="N14" s="261"/>
      <c r="O14" s="261"/>
      <c r="P14" s="261"/>
      <c r="Q14" s="261"/>
    </row>
    <row r="15" spans="11:17" ht="12" customHeight="1">
      <c r="K15" s="100"/>
      <c r="L15" s="100"/>
      <c r="M15" s="100"/>
      <c r="N15" s="100"/>
      <c r="O15" s="100"/>
      <c r="P15" s="100"/>
      <c r="Q15" s="100"/>
    </row>
    <row r="16" spans="1:18" ht="15" customHeight="1">
      <c r="A16" s="5"/>
      <c r="B16" s="6"/>
      <c r="C16" s="6"/>
      <c r="D16" s="6"/>
      <c r="E16" s="257" t="s">
        <v>8</v>
      </c>
      <c r="F16" s="257"/>
      <c r="G16" s="257"/>
      <c r="H16" s="257"/>
      <c r="I16" s="257"/>
      <c r="J16" s="257"/>
      <c r="K16" s="257"/>
      <c r="Q16" s="6"/>
      <c r="R16" s="6"/>
    </row>
    <row r="17" spans="1:18" ht="13.5" customHeight="1">
      <c r="A17" s="5"/>
      <c r="B17" s="249" t="s">
        <v>9</v>
      </c>
      <c r="C17" s="249"/>
      <c r="D17" s="249"/>
      <c r="E17" s="249"/>
      <c r="F17" s="249"/>
      <c r="G17" s="249"/>
      <c r="H17" s="249"/>
      <c r="I17" s="249"/>
      <c r="J17" s="249"/>
      <c r="K17" s="249"/>
      <c r="L17" s="249"/>
      <c r="M17" s="249"/>
      <c r="N17" s="249"/>
      <c r="O17" s="249"/>
      <c r="P17" s="249"/>
      <c r="Q17" s="249"/>
      <c r="R17" s="6"/>
    </row>
    <row r="18" spans="1:18" ht="7.5" customHeight="1">
      <c r="A18" s="5"/>
      <c r="B18" s="6"/>
      <c r="C18" s="6"/>
      <c r="D18" s="6"/>
      <c r="E18" s="6"/>
      <c r="F18" s="6"/>
      <c r="G18" s="6"/>
      <c r="H18" s="6"/>
      <c r="I18" s="6"/>
      <c r="J18" s="6"/>
      <c r="K18" s="6"/>
      <c r="L18" s="6"/>
      <c r="M18" s="6"/>
      <c r="N18" s="6"/>
      <c r="O18" s="6"/>
      <c r="P18" s="6"/>
      <c r="Q18" s="6"/>
      <c r="R18" s="6"/>
    </row>
    <row r="19" spans="1:18" s="11" customFormat="1" ht="15.75">
      <c r="A19" s="7" t="s">
        <v>10</v>
      </c>
      <c r="B19" s="208" t="s">
        <v>11</v>
      </c>
      <c r="C19" s="208"/>
      <c r="D19" s="8"/>
      <c r="E19" s="9"/>
      <c r="F19" s="250" t="s">
        <v>12</v>
      </c>
      <c r="G19" s="251"/>
      <c r="H19" s="251"/>
      <c r="I19" s="251"/>
      <c r="J19" s="251"/>
      <c r="K19" s="251"/>
      <c r="L19" s="251"/>
      <c r="M19" s="251"/>
      <c r="N19" s="251"/>
      <c r="O19" s="251"/>
      <c r="P19" s="251"/>
      <c r="Q19" s="10"/>
      <c r="R19" s="10"/>
    </row>
    <row r="20" spans="1:18" ht="12.75">
      <c r="A20" s="5"/>
      <c r="B20" s="213" t="s">
        <v>13</v>
      </c>
      <c r="C20" s="213"/>
      <c r="D20" s="12"/>
      <c r="E20" s="6"/>
      <c r="F20" s="209" t="s">
        <v>14</v>
      </c>
      <c r="G20" s="209"/>
      <c r="H20" s="209"/>
      <c r="I20" s="209"/>
      <c r="J20" s="209"/>
      <c r="K20" s="209"/>
      <c r="L20" s="209"/>
      <c r="M20" s="209"/>
      <c r="N20" s="12"/>
      <c r="O20" s="12"/>
      <c r="P20" s="13"/>
      <c r="Q20" s="13"/>
      <c r="R20" s="13"/>
    </row>
    <row r="21" spans="1:18" ht="5.25" customHeight="1">
      <c r="A21" s="5"/>
      <c r="B21" s="6"/>
      <c r="C21" s="6"/>
      <c r="D21" s="6"/>
      <c r="E21" s="6"/>
      <c r="F21" s="13"/>
      <c r="G21" s="13"/>
      <c r="H21" s="13"/>
      <c r="I21" s="13"/>
      <c r="J21" s="13"/>
      <c r="K21" s="13"/>
      <c r="L21" s="13"/>
      <c r="M21" s="13"/>
      <c r="N21" s="13"/>
      <c r="O21" s="13"/>
      <c r="P21" s="13"/>
      <c r="Q21" s="13"/>
      <c r="R21" s="13"/>
    </row>
    <row r="22" spans="1:18" s="11" customFormat="1" ht="17.25" customHeight="1">
      <c r="A22" s="7" t="s">
        <v>15</v>
      </c>
      <c r="B22" s="208" t="s">
        <v>16</v>
      </c>
      <c r="C22" s="208"/>
      <c r="D22" s="8"/>
      <c r="E22" s="9"/>
      <c r="F22" s="250" t="s">
        <v>12</v>
      </c>
      <c r="G22" s="251"/>
      <c r="H22" s="251"/>
      <c r="I22" s="251"/>
      <c r="J22" s="251"/>
      <c r="K22" s="251"/>
      <c r="L22" s="251"/>
      <c r="M22" s="251"/>
      <c r="N22" s="251"/>
      <c r="O22" s="251"/>
      <c r="P22" s="251"/>
      <c r="Q22" s="10"/>
      <c r="R22" s="10"/>
    </row>
    <row r="23" spans="1:18" ht="12.75">
      <c r="A23" s="5"/>
      <c r="B23" s="213" t="s">
        <v>13</v>
      </c>
      <c r="C23" s="213"/>
      <c r="D23" s="12"/>
      <c r="E23" s="6"/>
      <c r="F23" s="209" t="s">
        <v>17</v>
      </c>
      <c r="G23" s="209"/>
      <c r="H23" s="209"/>
      <c r="I23" s="209"/>
      <c r="J23" s="209"/>
      <c r="K23" s="209"/>
      <c r="L23" s="209"/>
      <c r="M23" s="209"/>
      <c r="N23" s="12"/>
      <c r="O23" s="12"/>
      <c r="P23" s="13"/>
      <c r="Q23" s="13"/>
      <c r="R23" s="13"/>
    </row>
    <row r="24" spans="1:18" ht="9" customHeight="1">
      <c r="A24" s="5"/>
      <c r="B24" s="6"/>
      <c r="C24" s="6"/>
      <c r="D24" s="6"/>
      <c r="E24" s="6"/>
      <c r="F24" s="13"/>
      <c r="G24" s="13"/>
      <c r="H24" s="13"/>
      <c r="I24" s="13"/>
      <c r="J24" s="13"/>
      <c r="K24" s="13"/>
      <c r="L24" s="13"/>
      <c r="M24" s="13"/>
      <c r="N24" s="13"/>
      <c r="O24" s="13"/>
      <c r="P24" s="13"/>
      <c r="Q24" s="13"/>
      <c r="R24" s="13"/>
    </row>
    <row r="25" spans="1:18" s="11" customFormat="1" ht="16.5" customHeight="1">
      <c r="A25" s="7" t="s">
        <v>18</v>
      </c>
      <c r="B25" s="255">
        <v>1412010</v>
      </c>
      <c r="C25" s="255"/>
      <c r="D25" s="14"/>
      <c r="E25" s="15" t="s">
        <v>19</v>
      </c>
      <c r="F25" s="256" t="s">
        <v>20</v>
      </c>
      <c r="G25" s="256"/>
      <c r="H25" s="256"/>
      <c r="I25" s="256"/>
      <c r="J25" s="256"/>
      <c r="K25" s="256"/>
      <c r="L25" s="256"/>
      <c r="M25" s="256"/>
      <c r="N25" s="256"/>
      <c r="O25" s="256"/>
      <c r="P25" s="256"/>
      <c r="Q25" s="16"/>
      <c r="R25" s="10"/>
    </row>
    <row r="26" spans="1:18" ht="15.75">
      <c r="A26" s="5"/>
      <c r="B26" s="209" t="s">
        <v>13</v>
      </c>
      <c r="C26" s="209"/>
      <c r="D26" s="12"/>
      <c r="E26" s="17" t="s">
        <v>144</v>
      </c>
      <c r="F26" s="213" t="s">
        <v>21</v>
      </c>
      <c r="G26" s="213"/>
      <c r="H26" s="213"/>
      <c r="I26" s="213"/>
      <c r="J26" s="213"/>
      <c r="K26" s="213"/>
      <c r="L26" s="18"/>
      <c r="M26" s="18"/>
      <c r="N26" s="13"/>
      <c r="O26" s="13"/>
      <c r="P26" s="13"/>
      <c r="Q26" s="13"/>
      <c r="R26" s="13"/>
    </row>
    <row r="27" spans="1:18" s="11" customFormat="1" ht="15.75">
      <c r="A27" s="7" t="s">
        <v>22</v>
      </c>
      <c r="B27" s="254" t="s">
        <v>159</v>
      </c>
      <c r="C27" s="254"/>
      <c r="D27" s="254"/>
      <c r="E27" s="254"/>
      <c r="F27" s="254"/>
      <c r="G27" s="254"/>
      <c r="H27" s="254"/>
      <c r="I27" s="254"/>
      <c r="J27" s="254"/>
      <c r="K27" s="254"/>
      <c r="L27" s="254"/>
      <c r="M27" s="254"/>
      <c r="N27" s="254"/>
      <c r="O27" s="254"/>
      <c r="P27" s="254"/>
      <c r="Q27" s="254"/>
      <c r="R27" s="19"/>
    </row>
    <row r="28" spans="1:17" s="11" customFormat="1" ht="13.5" customHeight="1">
      <c r="A28" s="20"/>
      <c r="B28" s="214" t="s">
        <v>158</v>
      </c>
      <c r="C28" s="214"/>
      <c r="D28" s="214"/>
      <c r="E28" s="214"/>
      <c r="F28" s="214"/>
      <c r="G28" s="214"/>
      <c r="H28" s="214"/>
      <c r="I28" s="214"/>
      <c r="J28" s="214"/>
      <c r="K28" s="214"/>
      <c r="L28" s="214"/>
      <c r="M28" s="214"/>
      <c r="N28" s="214"/>
      <c r="O28" s="21"/>
      <c r="P28" s="21"/>
      <c r="Q28" s="21"/>
    </row>
    <row r="29" spans="1:17" s="11" customFormat="1" ht="14.25" customHeight="1">
      <c r="A29" s="223" t="s">
        <v>23</v>
      </c>
      <c r="B29" s="154" t="s">
        <v>24</v>
      </c>
      <c r="C29" s="154"/>
      <c r="D29" s="154"/>
      <c r="E29" s="154"/>
      <c r="F29" s="154"/>
      <c r="G29" s="155" t="s">
        <v>25</v>
      </c>
      <c r="H29" s="155"/>
      <c r="I29" s="155"/>
      <c r="J29" s="155"/>
      <c r="K29" s="155"/>
      <c r="L29" s="155"/>
      <c r="M29" s="155"/>
      <c r="N29" s="155"/>
      <c r="O29" s="155"/>
      <c r="P29" s="155"/>
      <c r="Q29" s="155"/>
    </row>
    <row r="30" spans="1:17" s="11" customFormat="1" ht="14.25" customHeight="1">
      <c r="A30" s="223"/>
      <c r="B30" s="154"/>
      <c r="C30" s="154"/>
      <c r="D30" s="154"/>
      <c r="E30" s="154"/>
      <c r="F30" s="154"/>
      <c r="G30" s="155" t="s">
        <v>26</v>
      </c>
      <c r="H30" s="155"/>
      <c r="I30" s="155"/>
      <c r="J30" s="155"/>
      <c r="K30" s="155"/>
      <c r="L30" s="155"/>
      <c r="M30" s="155"/>
      <c r="N30" s="155"/>
      <c r="O30" s="155"/>
      <c r="P30" s="155"/>
      <c r="Q30" s="155"/>
    </row>
    <row r="31" spans="1:17" s="11" customFormat="1" ht="14.25" customHeight="1">
      <c r="A31" s="223"/>
      <c r="B31" s="154"/>
      <c r="C31" s="154"/>
      <c r="D31" s="154"/>
      <c r="E31" s="154"/>
      <c r="F31" s="154"/>
      <c r="G31" s="155" t="s">
        <v>27</v>
      </c>
      <c r="H31" s="155"/>
      <c r="I31" s="155"/>
      <c r="J31" s="155"/>
      <c r="K31" s="155"/>
      <c r="L31" s="155"/>
      <c r="M31" s="155"/>
      <c r="N31" s="155"/>
      <c r="O31" s="155"/>
      <c r="P31" s="155"/>
      <c r="Q31" s="155"/>
    </row>
    <row r="32" spans="1:17" s="11" customFormat="1" ht="14.25" customHeight="1">
      <c r="A32" s="223"/>
      <c r="B32" s="154"/>
      <c r="C32" s="154"/>
      <c r="D32" s="154"/>
      <c r="E32" s="154"/>
      <c r="F32" s="154"/>
      <c r="G32" s="155" t="s">
        <v>28</v>
      </c>
      <c r="H32" s="155"/>
      <c r="I32" s="155"/>
      <c r="J32" s="155"/>
      <c r="K32" s="155"/>
      <c r="L32" s="155"/>
      <c r="M32" s="155"/>
      <c r="N32" s="155"/>
      <c r="O32" s="155"/>
      <c r="P32" s="155"/>
      <c r="Q32" s="155"/>
    </row>
    <row r="33" spans="1:17" s="11" customFormat="1" ht="13.5" customHeight="1">
      <c r="A33" s="223"/>
      <c r="B33" s="154"/>
      <c r="C33" s="154"/>
      <c r="D33" s="154"/>
      <c r="E33" s="154"/>
      <c r="F33" s="154"/>
      <c r="G33" s="155" t="s">
        <v>29</v>
      </c>
      <c r="H33" s="155"/>
      <c r="I33" s="155"/>
      <c r="J33" s="155"/>
      <c r="K33" s="155"/>
      <c r="L33" s="155"/>
      <c r="M33" s="155"/>
      <c r="N33" s="155"/>
      <c r="O33" s="155"/>
      <c r="P33" s="155"/>
      <c r="Q33" s="155"/>
    </row>
    <row r="34" spans="1:17" s="11" customFormat="1" ht="14.25" customHeight="1">
      <c r="A34" s="223"/>
      <c r="B34" s="154"/>
      <c r="C34" s="154"/>
      <c r="D34" s="154"/>
      <c r="E34" s="154"/>
      <c r="F34" s="154"/>
      <c r="G34" s="155" t="s">
        <v>30</v>
      </c>
      <c r="H34" s="155"/>
      <c r="I34" s="155"/>
      <c r="J34" s="155"/>
      <c r="K34" s="155"/>
      <c r="L34" s="155"/>
      <c r="M34" s="155"/>
      <c r="N34" s="155"/>
      <c r="O34" s="155"/>
      <c r="P34" s="155"/>
      <c r="Q34" s="155"/>
    </row>
    <row r="35" spans="1:17" s="11" customFormat="1" ht="14.25" customHeight="1">
      <c r="A35" s="223"/>
      <c r="B35" s="154"/>
      <c r="C35" s="154"/>
      <c r="D35" s="154"/>
      <c r="E35" s="154"/>
      <c r="F35" s="154"/>
      <c r="G35" s="155" t="s">
        <v>31</v>
      </c>
      <c r="H35" s="155"/>
      <c r="I35" s="155"/>
      <c r="J35" s="155"/>
      <c r="K35" s="155"/>
      <c r="L35" s="155"/>
      <c r="M35" s="155"/>
      <c r="N35" s="155"/>
      <c r="O35" s="155"/>
      <c r="P35" s="155"/>
      <c r="Q35" s="155"/>
    </row>
    <row r="36" spans="1:17" s="11" customFormat="1" ht="30" customHeight="1">
      <c r="A36" s="223"/>
      <c r="B36" s="154"/>
      <c r="C36" s="154"/>
      <c r="D36" s="154"/>
      <c r="E36" s="154"/>
      <c r="F36" s="154"/>
      <c r="G36" s="155" t="s">
        <v>32</v>
      </c>
      <c r="H36" s="155"/>
      <c r="I36" s="155"/>
      <c r="J36" s="155"/>
      <c r="K36" s="155"/>
      <c r="L36" s="155"/>
      <c r="M36" s="155"/>
      <c r="N36" s="155"/>
      <c r="O36" s="155"/>
      <c r="P36" s="155"/>
      <c r="Q36" s="155"/>
    </row>
    <row r="37" spans="1:17" s="11" customFormat="1" ht="30" customHeight="1">
      <c r="A37" s="223"/>
      <c r="B37" s="154"/>
      <c r="C37" s="154"/>
      <c r="D37" s="154"/>
      <c r="E37" s="154"/>
      <c r="F37" s="154"/>
      <c r="G37" s="155" t="s">
        <v>33</v>
      </c>
      <c r="H37" s="155"/>
      <c r="I37" s="155"/>
      <c r="J37" s="155"/>
      <c r="K37" s="155"/>
      <c r="L37" s="155"/>
      <c r="M37" s="155"/>
      <c r="N37" s="155"/>
      <c r="O37" s="155"/>
      <c r="P37" s="155"/>
      <c r="Q37" s="155"/>
    </row>
    <row r="38" spans="1:17" s="11" customFormat="1" ht="33" customHeight="1">
      <c r="A38" s="223"/>
      <c r="B38" s="154"/>
      <c r="C38" s="154"/>
      <c r="D38" s="154"/>
      <c r="E38" s="154"/>
      <c r="F38" s="154"/>
      <c r="G38" s="155" t="s">
        <v>34</v>
      </c>
      <c r="H38" s="155"/>
      <c r="I38" s="155"/>
      <c r="J38" s="155"/>
      <c r="K38" s="155"/>
      <c r="L38" s="155"/>
      <c r="M38" s="155"/>
      <c r="N38" s="155"/>
      <c r="O38" s="155"/>
      <c r="P38" s="155"/>
      <c r="Q38" s="155"/>
    </row>
    <row r="39" spans="1:17" s="11" customFormat="1" ht="30" customHeight="1">
      <c r="A39" s="223"/>
      <c r="B39" s="154"/>
      <c r="C39" s="154"/>
      <c r="D39" s="154"/>
      <c r="E39" s="154"/>
      <c r="F39" s="154"/>
      <c r="G39" s="155" t="s">
        <v>35</v>
      </c>
      <c r="H39" s="155"/>
      <c r="I39" s="155"/>
      <c r="J39" s="155"/>
      <c r="K39" s="155"/>
      <c r="L39" s="155"/>
      <c r="M39" s="155"/>
      <c r="N39" s="155"/>
      <c r="O39" s="155"/>
      <c r="P39" s="155"/>
      <c r="Q39" s="155"/>
    </row>
    <row r="40" spans="1:17" s="11" customFormat="1" ht="31.5" customHeight="1">
      <c r="A40" s="223"/>
      <c r="B40" s="154"/>
      <c r="C40" s="154"/>
      <c r="D40" s="154"/>
      <c r="E40" s="154"/>
      <c r="F40" s="154"/>
      <c r="G40" s="155" t="s">
        <v>36</v>
      </c>
      <c r="H40" s="155"/>
      <c r="I40" s="155"/>
      <c r="J40" s="155"/>
      <c r="K40" s="155"/>
      <c r="L40" s="155"/>
      <c r="M40" s="155"/>
      <c r="N40" s="155"/>
      <c r="O40" s="155"/>
      <c r="P40" s="155"/>
      <c r="Q40" s="155"/>
    </row>
    <row r="41" spans="1:17" s="11" customFormat="1" ht="13.5" customHeight="1">
      <c r="A41" s="223"/>
      <c r="B41" s="154"/>
      <c r="C41" s="154"/>
      <c r="D41" s="154"/>
      <c r="E41" s="154"/>
      <c r="F41" s="154"/>
      <c r="G41" s="155" t="s">
        <v>37</v>
      </c>
      <c r="H41" s="155"/>
      <c r="I41" s="155"/>
      <c r="J41" s="155"/>
      <c r="K41" s="155"/>
      <c r="L41" s="155"/>
      <c r="M41" s="155"/>
      <c r="N41" s="155"/>
      <c r="O41" s="155"/>
      <c r="P41" s="155"/>
      <c r="Q41" s="155"/>
    </row>
    <row r="42" spans="1:17" s="11" customFormat="1" ht="19.5" customHeight="1">
      <c r="A42" s="223"/>
      <c r="B42" s="154"/>
      <c r="C42" s="154"/>
      <c r="D42" s="154"/>
      <c r="E42" s="154"/>
      <c r="F42" s="154"/>
      <c r="G42" s="221" t="s">
        <v>38</v>
      </c>
      <c r="H42" s="221"/>
      <c r="I42" s="221"/>
      <c r="J42" s="221"/>
      <c r="K42" s="221"/>
      <c r="L42" s="221"/>
      <c r="M42" s="221"/>
      <c r="N42" s="221"/>
      <c r="O42" s="221"/>
      <c r="P42" s="221"/>
      <c r="Q42" s="221"/>
    </row>
    <row r="43" spans="1:17" s="11" customFormat="1" ht="30" customHeight="1">
      <c r="A43" s="85"/>
      <c r="B43" s="223"/>
      <c r="C43" s="223"/>
      <c r="D43" s="223"/>
      <c r="E43" s="223"/>
      <c r="F43" s="223"/>
      <c r="G43" s="221" t="s">
        <v>155</v>
      </c>
      <c r="H43" s="221"/>
      <c r="I43" s="221"/>
      <c r="J43" s="221"/>
      <c r="K43" s="221"/>
      <c r="L43" s="221"/>
      <c r="M43" s="221"/>
      <c r="N43" s="221"/>
      <c r="O43" s="221"/>
      <c r="P43" s="221"/>
      <c r="Q43" s="221"/>
    </row>
    <row r="44" spans="1:17" s="11" customFormat="1" ht="34.5" customHeight="1">
      <c r="A44" s="85"/>
      <c r="B44" s="223"/>
      <c r="C44" s="223"/>
      <c r="D44" s="223"/>
      <c r="E44" s="223"/>
      <c r="F44" s="223"/>
      <c r="G44" s="221" t="s">
        <v>154</v>
      </c>
      <c r="H44" s="221"/>
      <c r="I44" s="221"/>
      <c r="J44" s="221"/>
      <c r="K44" s="221"/>
      <c r="L44" s="221"/>
      <c r="M44" s="221"/>
      <c r="N44" s="221"/>
      <c r="O44" s="221"/>
      <c r="P44" s="221"/>
      <c r="Q44" s="221"/>
    </row>
    <row r="45" spans="1:17" ht="15.75" customHeight="1">
      <c r="A45" s="219" t="s">
        <v>39</v>
      </c>
      <c r="B45" s="220" t="s">
        <v>40</v>
      </c>
      <c r="C45" s="220"/>
      <c r="D45" s="220"/>
      <c r="E45" s="220"/>
      <c r="F45" s="220"/>
      <c r="G45" s="222" t="s">
        <v>41</v>
      </c>
      <c r="H45" s="222"/>
      <c r="I45" s="222"/>
      <c r="J45" s="222"/>
      <c r="K45" s="222"/>
      <c r="L45" s="222"/>
      <c r="M45" s="222"/>
      <c r="N45" s="222"/>
      <c r="O45" s="222"/>
      <c r="P45" s="222"/>
      <c r="Q45" s="222"/>
    </row>
    <row r="46" spans="1:17" s="11" customFormat="1" ht="67.5" customHeight="1">
      <c r="A46" s="219"/>
      <c r="B46" s="220"/>
      <c r="C46" s="220"/>
      <c r="D46" s="220"/>
      <c r="E46" s="220"/>
      <c r="F46" s="220"/>
      <c r="G46" s="222"/>
      <c r="H46" s="222"/>
      <c r="I46" s="222"/>
      <c r="J46" s="222"/>
      <c r="K46" s="222"/>
      <c r="L46" s="222"/>
      <c r="M46" s="222"/>
      <c r="N46" s="222"/>
      <c r="O46" s="222"/>
      <c r="P46" s="222"/>
      <c r="Q46" s="222"/>
    </row>
    <row r="48" spans="1:11" s="24" customFormat="1" ht="14.25" customHeight="1">
      <c r="A48" s="22" t="s">
        <v>42</v>
      </c>
      <c r="B48" s="23" t="s">
        <v>43</v>
      </c>
      <c r="C48" s="23"/>
      <c r="D48" s="23"/>
      <c r="E48" s="23"/>
      <c r="F48" s="23"/>
      <c r="G48" s="23"/>
      <c r="H48" s="23"/>
      <c r="I48" s="23"/>
      <c r="J48" s="23"/>
      <c r="K48" s="23"/>
    </row>
    <row r="49" spans="2:11" ht="15.75" customHeight="1">
      <c r="B49" s="25"/>
      <c r="C49" s="25"/>
      <c r="D49" s="25"/>
      <c r="E49" s="25"/>
      <c r="F49" s="25"/>
      <c r="G49" s="25"/>
      <c r="H49" s="25"/>
      <c r="I49" s="25"/>
      <c r="J49" s="25"/>
      <c r="K49" s="25"/>
    </row>
    <row r="50" spans="1:19" ht="13.5" customHeight="1">
      <c r="A50" s="202" t="s">
        <v>44</v>
      </c>
      <c r="B50" s="203"/>
      <c r="C50" s="26" t="s">
        <v>45</v>
      </c>
      <c r="D50" s="202" t="s">
        <v>46</v>
      </c>
      <c r="E50" s="203"/>
      <c r="F50" s="204" t="s">
        <v>47</v>
      </c>
      <c r="G50" s="204"/>
      <c r="H50" s="204"/>
      <c r="I50" s="204"/>
      <c r="J50" s="204"/>
      <c r="K50" s="204"/>
      <c r="L50" s="204"/>
      <c r="M50" s="204"/>
      <c r="N50" s="204"/>
      <c r="O50" s="204"/>
      <c r="P50" s="204"/>
      <c r="Q50" s="204"/>
      <c r="R50" s="27"/>
      <c r="S50" s="28"/>
    </row>
    <row r="51" spans="1:18" ht="17.25" customHeight="1">
      <c r="A51" s="181"/>
      <c r="B51" s="182"/>
      <c r="C51" s="29"/>
      <c r="D51" s="215"/>
      <c r="E51" s="216"/>
      <c r="F51" s="184"/>
      <c r="G51" s="184"/>
      <c r="H51" s="184"/>
      <c r="I51" s="184"/>
      <c r="J51" s="184"/>
      <c r="K51" s="184"/>
      <c r="L51" s="184"/>
      <c r="M51" s="184"/>
      <c r="N51" s="184"/>
      <c r="O51" s="184"/>
      <c r="P51" s="184"/>
      <c r="Q51" s="184"/>
      <c r="R51" s="30"/>
    </row>
    <row r="52" ht="12" customHeight="1"/>
    <row r="53" spans="1:8" s="24" customFormat="1" ht="29.25" customHeight="1">
      <c r="A53" s="22" t="s">
        <v>48</v>
      </c>
      <c r="B53" s="23" t="s">
        <v>49</v>
      </c>
      <c r="C53" s="23"/>
      <c r="D53" s="23"/>
      <c r="E53" s="23"/>
      <c r="F53" s="23"/>
      <c r="G53" s="23"/>
      <c r="H53" s="23"/>
    </row>
    <row r="54" spans="16:17" ht="18" customHeight="1">
      <c r="P54" s="185" t="s">
        <v>50</v>
      </c>
      <c r="Q54" s="185"/>
    </row>
    <row r="55" spans="1:18" s="11" customFormat="1" ht="12.75" customHeight="1">
      <c r="A55" s="183" t="s">
        <v>44</v>
      </c>
      <c r="B55" s="175" t="s">
        <v>45</v>
      </c>
      <c r="C55" s="175" t="s">
        <v>46</v>
      </c>
      <c r="D55" s="148" t="s">
        <v>145</v>
      </c>
      <c r="E55" s="217"/>
      <c r="F55" s="217"/>
      <c r="G55" s="217"/>
      <c r="H55" s="149"/>
      <c r="I55" s="148" t="s">
        <v>51</v>
      </c>
      <c r="J55" s="149"/>
      <c r="K55" s="152" t="s">
        <v>52</v>
      </c>
      <c r="L55" s="152"/>
      <c r="M55" s="152"/>
      <c r="N55" s="152"/>
      <c r="O55" s="152"/>
      <c r="P55" s="153" t="s">
        <v>53</v>
      </c>
      <c r="Q55" s="153"/>
      <c r="R55" s="33"/>
    </row>
    <row r="56" spans="1:18" s="11" customFormat="1" ht="27" customHeight="1">
      <c r="A56" s="153"/>
      <c r="B56" s="176"/>
      <c r="C56" s="176"/>
      <c r="D56" s="150"/>
      <c r="E56" s="218"/>
      <c r="F56" s="218"/>
      <c r="G56" s="218"/>
      <c r="H56" s="151"/>
      <c r="I56" s="150"/>
      <c r="J56" s="151"/>
      <c r="K56" s="152"/>
      <c r="L56" s="152"/>
      <c r="M56" s="152"/>
      <c r="N56" s="152"/>
      <c r="O56" s="152"/>
      <c r="P56" s="153"/>
      <c r="Q56" s="153"/>
      <c r="R56" s="33"/>
    </row>
    <row r="57" spans="1:18" ht="11.25" customHeight="1">
      <c r="A57" s="34">
        <v>1</v>
      </c>
      <c r="B57" s="34">
        <v>2</v>
      </c>
      <c r="C57" s="34">
        <v>3</v>
      </c>
      <c r="D57" s="108">
        <v>4</v>
      </c>
      <c r="E57" s="109"/>
      <c r="F57" s="109"/>
      <c r="G57" s="109"/>
      <c r="H57" s="110"/>
      <c r="I57" s="108">
        <v>5</v>
      </c>
      <c r="J57" s="110"/>
      <c r="K57" s="147">
        <v>6</v>
      </c>
      <c r="L57" s="147"/>
      <c r="M57" s="147"/>
      <c r="N57" s="147"/>
      <c r="O57" s="147"/>
      <c r="P57" s="147">
        <v>7</v>
      </c>
      <c r="Q57" s="147"/>
      <c r="R57" s="36"/>
    </row>
    <row r="58" spans="1:17" s="11" customFormat="1" ht="48" customHeight="1">
      <c r="A58" s="32">
        <v>1</v>
      </c>
      <c r="B58" s="37" t="s">
        <v>54</v>
      </c>
      <c r="C58" s="31" t="s">
        <v>19</v>
      </c>
      <c r="D58" s="210" t="s">
        <v>55</v>
      </c>
      <c r="E58" s="211"/>
      <c r="F58" s="211"/>
      <c r="G58" s="211"/>
      <c r="H58" s="212"/>
      <c r="I58" s="124">
        <f>187161.7+4518.3+77.05+73.5</f>
        <v>191830.55</v>
      </c>
      <c r="J58" s="125"/>
      <c r="K58" s="124">
        <v>33086.6</v>
      </c>
      <c r="L58" s="146"/>
      <c r="M58" s="146"/>
      <c r="N58" s="146"/>
      <c r="O58" s="125"/>
      <c r="P58" s="124">
        <f>I58+K58</f>
        <v>224917.15</v>
      </c>
      <c r="Q58" s="125"/>
    </row>
    <row r="59" ht="32.25" customHeight="1"/>
    <row r="60" spans="1:17" s="24" customFormat="1" ht="15.75" customHeight="1">
      <c r="A60" s="22" t="s">
        <v>56</v>
      </c>
      <c r="B60" s="177" t="s">
        <v>57</v>
      </c>
      <c r="C60" s="177"/>
      <c r="D60" s="177"/>
      <c r="E60" s="177"/>
      <c r="F60" s="177"/>
      <c r="G60" s="177"/>
      <c r="H60" s="177"/>
      <c r="I60" s="177"/>
      <c r="J60" s="177"/>
      <c r="K60" s="177"/>
      <c r="L60" s="177"/>
      <c r="M60" s="177"/>
      <c r="N60" s="177"/>
      <c r="O60" s="177"/>
      <c r="P60" s="177"/>
      <c r="Q60" s="177"/>
    </row>
    <row r="61" spans="11:17" ht="15.75" customHeight="1">
      <c r="K61" s="27"/>
      <c r="L61" s="27"/>
      <c r="Q61" s="38" t="s">
        <v>50</v>
      </c>
    </row>
    <row r="62" spans="1:17" s="11" customFormat="1" ht="15.75" customHeight="1">
      <c r="A62" s="153" t="s">
        <v>58</v>
      </c>
      <c r="B62" s="153"/>
      <c r="C62" s="153"/>
      <c r="D62" s="238" t="s">
        <v>45</v>
      </c>
      <c r="E62" s="239"/>
      <c r="F62" s="239"/>
      <c r="G62" s="239"/>
      <c r="H62" s="240"/>
      <c r="I62" s="148" t="s">
        <v>51</v>
      </c>
      <c r="J62" s="149"/>
      <c r="K62" s="152" t="s">
        <v>52</v>
      </c>
      <c r="L62" s="152"/>
      <c r="M62" s="152"/>
      <c r="N62" s="152"/>
      <c r="O62" s="152"/>
      <c r="P62" s="153" t="s">
        <v>53</v>
      </c>
      <c r="Q62" s="153"/>
    </row>
    <row r="63" spans="1:17" s="11" customFormat="1" ht="27" customHeight="1">
      <c r="A63" s="153"/>
      <c r="B63" s="153"/>
      <c r="C63" s="153"/>
      <c r="D63" s="241"/>
      <c r="E63" s="242"/>
      <c r="F63" s="242"/>
      <c r="G63" s="242"/>
      <c r="H63" s="243"/>
      <c r="I63" s="150"/>
      <c r="J63" s="151"/>
      <c r="K63" s="152"/>
      <c r="L63" s="152"/>
      <c r="M63" s="152"/>
      <c r="N63" s="152"/>
      <c r="O63" s="152"/>
      <c r="P63" s="153"/>
      <c r="Q63" s="153"/>
    </row>
    <row r="64" spans="1:17" ht="12.75" customHeight="1">
      <c r="A64" s="147">
        <v>1</v>
      </c>
      <c r="B64" s="147"/>
      <c r="C64" s="147"/>
      <c r="D64" s="108">
        <v>2</v>
      </c>
      <c r="E64" s="109"/>
      <c r="F64" s="109"/>
      <c r="G64" s="109"/>
      <c r="H64" s="110"/>
      <c r="I64" s="108">
        <v>3</v>
      </c>
      <c r="J64" s="110"/>
      <c r="K64" s="147">
        <v>4</v>
      </c>
      <c r="L64" s="147"/>
      <c r="M64" s="147"/>
      <c r="N64" s="147"/>
      <c r="O64" s="147"/>
      <c r="P64" s="147">
        <v>5</v>
      </c>
      <c r="Q64" s="147"/>
    </row>
    <row r="65" spans="1:17" s="11" customFormat="1" ht="27" customHeight="1">
      <c r="A65" s="156" t="s">
        <v>59</v>
      </c>
      <c r="B65" s="156"/>
      <c r="C65" s="156"/>
      <c r="D65" s="111"/>
      <c r="E65" s="112"/>
      <c r="F65" s="112"/>
      <c r="G65" s="112"/>
      <c r="H65" s="113"/>
      <c r="I65" s="124"/>
      <c r="J65" s="125"/>
      <c r="K65" s="124"/>
      <c r="L65" s="146"/>
      <c r="M65" s="146"/>
      <c r="N65" s="146"/>
      <c r="O65" s="125"/>
      <c r="P65" s="124"/>
      <c r="Q65" s="125"/>
    </row>
    <row r="66" spans="1:17" s="11" customFormat="1" ht="27" customHeight="1">
      <c r="A66" s="156" t="s">
        <v>60</v>
      </c>
      <c r="B66" s="156"/>
      <c r="C66" s="156"/>
      <c r="D66" s="111"/>
      <c r="E66" s="112"/>
      <c r="F66" s="112"/>
      <c r="G66" s="112"/>
      <c r="H66" s="113"/>
      <c r="I66" s="124"/>
      <c r="J66" s="125"/>
      <c r="K66" s="124"/>
      <c r="L66" s="146"/>
      <c r="M66" s="146"/>
      <c r="N66" s="146"/>
      <c r="O66" s="125"/>
      <c r="P66" s="124"/>
      <c r="Q66" s="125"/>
    </row>
    <row r="67" spans="1:17" s="11" customFormat="1" ht="27" customHeight="1">
      <c r="A67" s="156" t="s">
        <v>61</v>
      </c>
      <c r="B67" s="156"/>
      <c r="C67" s="156"/>
      <c r="D67" s="111"/>
      <c r="E67" s="112"/>
      <c r="F67" s="112"/>
      <c r="G67" s="112"/>
      <c r="H67" s="113"/>
      <c r="I67" s="124"/>
      <c r="J67" s="125"/>
      <c r="K67" s="124"/>
      <c r="L67" s="146"/>
      <c r="M67" s="146"/>
      <c r="N67" s="146"/>
      <c r="O67" s="125"/>
      <c r="P67" s="124"/>
      <c r="Q67" s="125"/>
    </row>
    <row r="68" spans="1:17" s="11" customFormat="1" ht="27" customHeight="1">
      <c r="A68" s="156" t="s">
        <v>62</v>
      </c>
      <c r="B68" s="156"/>
      <c r="C68" s="156"/>
      <c r="D68" s="111"/>
      <c r="E68" s="112"/>
      <c r="F68" s="112"/>
      <c r="G68" s="112"/>
      <c r="H68" s="113"/>
      <c r="I68" s="124"/>
      <c r="J68" s="125"/>
      <c r="K68" s="124"/>
      <c r="L68" s="146"/>
      <c r="M68" s="146"/>
      <c r="N68" s="146"/>
      <c r="O68" s="125"/>
      <c r="P68" s="124"/>
      <c r="Q68" s="125"/>
    </row>
    <row r="69" spans="1:17" s="11" customFormat="1" ht="19.5" customHeight="1">
      <c r="A69" s="157" t="s">
        <v>63</v>
      </c>
      <c r="B69" s="157"/>
      <c r="C69" s="157"/>
      <c r="D69" s="111"/>
      <c r="E69" s="112"/>
      <c r="F69" s="112"/>
      <c r="G69" s="112"/>
      <c r="H69" s="113"/>
      <c r="I69" s="124"/>
      <c r="J69" s="125"/>
      <c r="K69" s="124"/>
      <c r="L69" s="146"/>
      <c r="M69" s="146"/>
      <c r="N69" s="146"/>
      <c r="O69" s="125"/>
      <c r="P69" s="124"/>
      <c r="Q69" s="125"/>
    </row>
    <row r="71" spans="1:17" s="39" customFormat="1" ht="27.75" customHeight="1">
      <c r="A71" s="20" t="s">
        <v>64</v>
      </c>
      <c r="B71" s="158" t="s">
        <v>65</v>
      </c>
      <c r="C71" s="158"/>
      <c r="D71" s="158"/>
      <c r="E71" s="158"/>
      <c r="F71" s="158"/>
      <c r="G71" s="158"/>
      <c r="H71" s="158"/>
      <c r="I71" s="158"/>
      <c r="J71" s="158"/>
      <c r="K71" s="158"/>
      <c r="L71" s="158"/>
      <c r="M71" s="158"/>
      <c r="N71" s="158"/>
      <c r="O71" s="158"/>
      <c r="P71" s="158"/>
      <c r="Q71" s="158"/>
    </row>
    <row r="73" spans="1:17" s="11" customFormat="1" ht="33.75" customHeight="1">
      <c r="A73" s="40" t="s">
        <v>44</v>
      </c>
      <c r="B73" s="35" t="s">
        <v>45</v>
      </c>
      <c r="C73" s="111" t="s">
        <v>66</v>
      </c>
      <c r="D73" s="112"/>
      <c r="E73" s="113"/>
      <c r="F73" s="111" t="s">
        <v>67</v>
      </c>
      <c r="G73" s="113"/>
      <c r="H73" s="111" t="s">
        <v>68</v>
      </c>
      <c r="I73" s="112"/>
      <c r="J73" s="112"/>
      <c r="K73" s="113"/>
      <c r="L73" s="169" t="s">
        <v>69</v>
      </c>
      <c r="M73" s="117"/>
      <c r="N73" s="118"/>
      <c r="O73" s="169" t="s">
        <v>70</v>
      </c>
      <c r="P73" s="170"/>
      <c r="Q73" s="171"/>
    </row>
    <row r="74" spans="1:17" ht="13.5" customHeight="1">
      <c r="A74" s="41">
        <v>1</v>
      </c>
      <c r="B74" s="35">
        <v>2</v>
      </c>
      <c r="C74" s="108">
        <v>3</v>
      </c>
      <c r="D74" s="109"/>
      <c r="E74" s="110"/>
      <c r="F74" s="108">
        <v>4</v>
      </c>
      <c r="G74" s="110"/>
      <c r="H74" s="108">
        <v>5</v>
      </c>
      <c r="I74" s="117"/>
      <c r="J74" s="117"/>
      <c r="K74" s="118"/>
      <c r="L74" s="42"/>
      <c r="M74" s="43"/>
      <c r="N74" s="44"/>
      <c r="O74" s="159">
        <v>6</v>
      </c>
      <c r="P74" s="117"/>
      <c r="Q74" s="118"/>
    </row>
    <row r="75" spans="1:17" ht="31.5" customHeight="1">
      <c r="A75" s="45"/>
      <c r="B75" s="166">
        <v>1412010</v>
      </c>
      <c r="C75" s="114" t="s">
        <v>146</v>
      </c>
      <c r="D75" s="115"/>
      <c r="E75" s="115"/>
      <c r="F75" s="115"/>
      <c r="G75" s="115"/>
      <c r="H75" s="115"/>
      <c r="I75" s="115"/>
      <c r="J75" s="115"/>
      <c r="K75" s="115"/>
      <c r="L75" s="115"/>
      <c r="M75" s="115"/>
      <c r="N75" s="115"/>
      <c r="O75" s="115"/>
      <c r="P75" s="115"/>
      <c r="Q75" s="116"/>
    </row>
    <row r="76" spans="1:17" ht="15" customHeight="1">
      <c r="A76" s="46">
        <v>1</v>
      </c>
      <c r="B76" s="167"/>
      <c r="C76" s="89" t="s">
        <v>71</v>
      </c>
      <c r="D76" s="103"/>
      <c r="E76" s="103"/>
      <c r="F76" s="103"/>
      <c r="G76" s="103"/>
      <c r="H76" s="103"/>
      <c r="I76" s="103"/>
      <c r="J76" s="103"/>
      <c r="K76" s="104"/>
      <c r="L76" s="34"/>
      <c r="M76" s="34"/>
      <c r="N76" s="34"/>
      <c r="O76" s="47"/>
      <c r="P76" s="48"/>
      <c r="Q76" s="49"/>
    </row>
    <row r="77" spans="1:17" ht="21.75" customHeight="1">
      <c r="A77" s="45"/>
      <c r="B77" s="167"/>
      <c r="C77" s="101" t="s">
        <v>72</v>
      </c>
      <c r="D77" s="102"/>
      <c r="E77" s="99"/>
      <c r="F77" s="123" t="s">
        <v>73</v>
      </c>
      <c r="G77" s="123"/>
      <c r="H77" s="160" t="s">
        <v>74</v>
      </c>
      <c r="I77" s="161"/>
      <c r="J77" s="161"/>
      <c r="K77" s="162"/>
      <c r="L77" s="50">
        <v>3</v>
      </c>
      <c r="M77" s="50">
        <v>1</v>
      </c>
      <c r="N77" s="50">
        <f>L77+M77</f>
        <v>4</v>
      </c>
      <c r="O77" s="143">
        <v>3</v>
      </c>
      <c r="P77" s="117"/>
      <c r="Q77" s="118"/>
    </row>
    <row r="78" spans="1:17" ht="29.25" customHeight="1">
      <c r="A78" s="45"/>
      <c r="B78" s="167"/>
      <c r="C78" s="101" t="s">
        <v>75</v>
      </c>
      <c r="D78" s="102"/>
      <c r="E78" s="99"/>
      <c r="F78" s="123" t="s">
        <v>73</v>
      </c>
      <c r="G78" s="123"/>
      <c r="H78" s="163"/>
      <c r="I78" s="164"/>
      <c r="J78" s="164"/>
      <c r="K78" s="165"/>
      <c r="L78" s="50">
        <v>3784.75</v>
      </c>
      <c r="M78" s="50">
        <v>3</v>
      </c>
      <c r="N78" s="50">
        <f>L78+M78</f>
        <v>3787.75</v>
      </c>
      <c r="O78" s="143">
        <v>3830</v>
      </c>
      <c r="P78" s="144"/>
      <c r="Q78" s="145"/>
    </row>
    <row r="79" spans="1:17" ht="19.5" customHeight="1">
      <c r="A79" s="45"/>
      <c r="B79" s="167"/>
      <c r="C79" s="86" t="s">
        <v>76</v>
      </c>
      <c r="D79" s="87"/>
      <c r="E79" s="88"/>
      <c r="F79" s="172" t="s">
        <v>73</v>
      </c>
      <c r="G79" s="173"/>
      <c r="H79" s="86"/>
      <c r="I79" s="126"/>
      <c r="J79" s="126"/>
      <c r="K79" s="127"/>
      <c r="L79" s="51">
        <f>SUM(L80:L82)</f>
        <v>0</v>
      </c>
      <c r="M79" s="51"/>
      <c r="N79" s="51">
        <f aca="true" t="shared" si="0" ref="N79:N87">L79+M79</f>
        <v>0</v>
      </c>
      <c r="O79" s="178">
        <f>O80+O81+O82</f>
        <v>889.25</v>
      </c>
      <c r="P79" s="179"/>
      <c r="Q79" s="180"/>
    </row>
    <row r="80" spans="1:17" ht="21.75" customHeight="1">
      <c r="A80" s="45"/>
      <c r="B80" s="167"/>
      <c r="C80" s="120" t="s">
        <v>77</v>
      </c>
      <c r="D80" s="121"/>
      <c r="E80" s="122"/>
      <c r="F80" s="119" t="s">
        <v>73</v>
      </c>
      <c r="G80" s="119"/>
      <c r="H80" s="128" t="s">
        <v>78</v>
      </c>
      <c r="I80" s="129"/>
      <c r="J80" s="129"/>
      <c r="K80" s="130"/>
      <c r="L80" s="51" t="str">
        <f>H80</f>
        <v>штатний розпис установ</v>
      </c>
      <c r="M80" s="51"/>
      <c r="N80" s="51" t="e">
        <f t="shared" si="0"/>
        <v>#VALUE!</v>
      </c>
      <c r="O80" s="140">
        <v>17.5</v>
      </c>
      <c r="P80" s="141"/>
      <c r="Q80" s="142"/>
    </row>
    <row r="81" spans="1:17" ht="21.75" customHeight="1">
      <c r="A81" s="45"/>
      <c r="B81" s="167"/>
      <c r="C81" s="120" t="s">
        <v>79</v>
      </c>
      <c r="D81" s="121"/>
      <c r="E81" s="122"/>
      <c r="F81" s="119" t="s">
        <v>73</v>
      </c>
      <c r="G81" s="119"/>
      <c r="H81" s="131"/>
      <c r="I81" s="132"/>
      <c r="J81" s="132"/>
      <c r="K81" s="133"/>
      <c r="L81" s="51">
        <f>I81</f>
        <v>0</v>
      </c>
      <c r="M81" s="51"/>
      <c r="N81" s="51">
        <f t="shared" si="0"/>
        <v>0</v>
      </c>
      <c r="O81" s="140">
        <v>331.75</v>
      </c>
      <c r="P81" s="141"/>
      <c r="Q81" s="142"/>
    </row>
    <row r="82" spans="1:17" ht="21.75" customHeight="1">
      <c r="A82" s="45"/>
      <c r="B82" s="167"/>
      <c r="C82" s="120" t="s">
        <v>80</v>
      </c>
      <c r="D82" s="121"/>
      <c r="E82" s="122"/>
      <c r="F82" s="119" t="s">
        <v>73</v>
      </c>
      <c r="G82" s="119"/>
      <c r="H82" s="134"/>
      <c r="I82" s="135"/>
      <c r="J82" s="135"/>
      <c r="K82" s="136"/>
      <c r="L82" s="50">
        <f>I82</f>
        <v>0</v>
      </c>
      <c r="M82" s="50"/>
      <c r="N82" s="50">
        <f t="shared" si="0"/>
        <v>0</v>
      </c>
      <c r="O82" s="140">
        <v>540</v>
      </c>
      <c r="P82" s="141"/>
      <c r="Q82" s="142"/>
    </row>
    <row r="83" spans="1:17" ht="21.75" customHeight="1">
      <c r="A83" s="45"/>
      <c r="B83" s="167"/>
      <c r="C83" s="101" t="s">
        <v>81</v>
      </c>
      <c r="D83" s="102"/>
      <c r="E83" s="99"/>
      <c r="F83" s="123" t="s">
        <v>73</v>
      </c>
      <c r="G83" s="123"/>
      <c r="H83" s="95" t="s">
        <v>74</v>
      </c>
      <c r="I83" s="96"/>
      <c r="J83" s="96"/>
      <c r="K83" s="97"/>
      <c r="L83" s="50">
        <v>1406</v>
      </c>
      <c r="M83" s="50"/>
      <c r="N83" s="50">
        <f t="shared" si="0"/>
        <v>1406</v>
      </c>
      <c r="O83" s="137">
        <v>1416</v>
      </c>
      <c r="P83" s="138"/>
      <c r="Q83" s="139"/>
    </row>
    <row r="84" spans="1:17" ht="21.75" customHeight="1">
      <c r="A84" s="45"/>
      <c r="B84" s="167"/>
      <c r="C84" s="86" t="s">
        <v>82</v>
      </c>
      <c r="D84" s="87"/>
      <c r="E84" s="88"/>
      <c r="F84" s="119" t="s">
        <v>73</v>
      </c>
      <c r="G84" s="119"/>
      <c r="H84" s="98"/>
      <c r="I84" s="90"/>
      <c r="J84" s="90"/>
      <c r="K84" s="91"/>
      <c r="L84" s="51">
        <v>1085</v>
      </c>
      <c r="M84" s="51"/>
      <c r="N84" s="51">
        <f t="shared" si="0"/>
        <v>1085</v>
      </c>
      <c r="O84" s="140">
        <v>1095</v>
      </c>
      <c r="P84" s="141"/>
      <c r="Q84" s="142"/>
    </row>
    <row r="85" spans="1:17" ht="21.75" customHeight="1">
      <c r="A85" s="45"/>
      <c r="B85" s="167"/>
      <c r="C85" s="86" t="s">
        <v>83</v>
      </c>
      <c r="D85" s="87"/>
      <c r="E85" s="88"/>
      <c r="F85" s="119" t="s">
        <v>73</v>
      </c>
      <c r="G85" s="119"/>
      <c r="H85" s="98"/>
      <c r="I85" s="90"/>
      <c r="J85" s="90"/>
      <c r="K85" s="91"/>
      <c r="L85" s="50">
        <v>321</v>
      </c>
      <c r="M85" s="50"/>
      <c r="N85" s="50">
        <f t="shared" si="0"/>
        <v>321</v>
      </c>
      <c r="O85" s="137">
        <v>317</v>
      </c>
      <c r="P85" s="138"/>
      <c r="Q85" s="139"/>
    </row>
    <row r="86" spans="1:17" ht="21.75" customHeight="1">
      <c r="A86" s="45"/>
      <c r="B86" s="167"/>
      <c r="C86" s="101" t="s">
        <v>84</v>
      </c>
      <c r="D86" s="102"/>
      <c r="E86" s="99"/>
      <c r="F86" s="123" t="s">
        <v>85</v>
      </c>
      <c r="G86" s="123"/>
      <c r="H86" s="98"/>
      <c r="I86" s="90"/>
      <c r="J86" s="90"/>
      <c r="K86" s="91"/>
      <c r="L86" s="52">
        <v>61886</v>
      </c>
      <c r="M86" s="51"/>
      <c r="N86" s="51">
        <f t="shared" si="0"/>
        <v>61886</v>
      </c>
      <c r="O86" s="229">
        <f>113767.6+4425.9</f>
        <v>118193.5</v>
      </c>
      <c r="P86" s="230"/>
      <c r="Q86" s="231"/>
    </row>
    <row r="87" spans="1:17" ht="21.75" customHeight="1">
      <c r="A87" s="45"/>
      <c r="B87" s="167"/>
      <c r="C87" s="86" t="s">
        <v>86</v>
      </c>
      <c r="D87" s="87"/>
      <c r="E87" s="88"/>
      <c r="F87" s="123" t="s">
        <v>85</v>
      </c>
      <c r="G87" s="123"/>
      <c r="H87" s="92"/>
      <c r="I87" s="93"/>
      <c r="J87" s="93"/>
      <c r="K87" s="94"/>
      <c r="L87" s="51">
        <v>19859.8</v>
      </c>
      <c r="M87" s="51"/>
      <c r="N87" s="51">
        <f t="shared" si="0"/>
        <v>19859.8</v>
      </c>
      <c r="O87" s="232">
        <f>35988.6+1400.06</f>
        <v>37388.659999999996</v>
      </c>
      <c r="P87" s="233"/>
      <c r="Q87" s="234"/>
    </row>
    <row r="88" spans="1:17" ht="17.25" customHeight="1">
      <c r="A88" s="46">
        <v>2</v>
      </c>
      <c r="B88" s="167"/>
      <c r="C88" s="89" t="s">
        <v>87</v>
      </c>
      <c r="D88" s="103"/>
      <c r="E88" s="103"/>
      <c r="F88" s="103"/>
      <c r="G88" s="103"/>
      <c r="H88" s="103"/>
      <c r="I88" s="103"/>
      <c r="J88" s="103"/>
      <c r="K88" s="104"/>
      <c r="L88" s="32"/>
      <c r="M88" s="32"/>
      <c r="N88" s="32"/>
      <c r="O88" s="111"/>
      <c r="P88" s="112"/>
      <c r="Q88" s="113"/>
    </row>
    <row r="89" spans="1:17" ht="27.75" customHeight="1">
      <c r="A89" s="45"/>
      <c r="B89" s="167"/>
      <c r="C89" s="101" t="s">
        <v>88</v>
      </c>
      <c r="D89" s="102"/>
      <c r="E89" s="99"/>
      <c r="F89" s="123" t="s">
        <v>89</v>
      </c>
      <c r="G89" s="123"/>
      <c r="H89" s="95" t="s">
        <v>74</v>
      </c>
      <c r="I89" s="96"/>
      <c r="J89" s="96"/>
      <c r="K89" s="97"/>
      <c r="L89" s="50">
        <v>273</v>
      </c>
      <c r="M89" s="50"/>
      <c r="N89" s="50">
        <f aca="true" t="shared" si="1" ref="N89:N94">L89+M89</f>
        <v>273</v>
      </c>
      <c r="O89" s="143">
        <v>361.7</v>
      </c>
      <c r="P89" s="144"/>
      <c r="Q89" s="145"/>
    </row>
    <row r="90" spans="1:17" ht="27.75" customHeight="1">
      <c r="A90" s="45"/>
      <c r="B90" s="167"/>
      <c r="C90" s="101" t="s">
        <v>90</v>
      </c>
      <c r="D90" s="102"/>
      <c r="E90" s="99"/>
      <c r="F90" s="123" t="s">
        <v>89</v>
      </c>
      <c r="G90" s="123"/>
      <c r="H90" s="98"/>
      <c r="I90" s="90"/>
      <c r="J90" s="90"/>
      <c r="K90" s="91"/>
      <c r="L90" s="50">
        <v>70</v>
      </c>
      <c r="M90" s="50"/>
      <c r="N90" s="50">
        <f t="shared" si="1"/>
        <v>70</v>
      </c>
      <c r="O90" s="232">
        <v>97.7</v>
      </c>
      <c r="P90" s="233"/>
      <c r="Q90" s="234"/>
    </row>
    <row r="91" spans="1:17" ht="32.25" customHeight="1">
      <c r="A91" s="45"/>
      <c r="B91" s="167"/>
      <c r="C91" s="101" t="s">
        <v>91</v>
      </c>
      <c r="D91" s="102"/>
      <c r="E91" s="99"/>
      <c r="F91" s="123" t="s">
        <v>89</v>
      </c>
      <c r="G91" s="123"/>
      <c r="H91" s="92"/>
      <c r="I91" s="93"/>
      <c r="J91" s="93"/>
      <c r="K91" s="94"/>
      <c r="L91" s="50">
        <v>2240</v>
      </c>
      <c r="M91" s="50"/>
      <c r="N91" s="50">
        <f t="shared" si="1"/>
        <v>2240</v>
      </c>
      <c r="O91" s="143">
        <f>2937+10.2</f>
        <v>2947.2</v>
      </c>
      <c r="P91" s="144"/>
      <c r="Q91" s="145"/>
    </row>
    <row r="92" spans="1:17" ht="27.75" customHeight="1">
      <c r="A92" s="45"/>
      <c r="B92" s="167"/>
      <c r="C92" s="101" t="s">
        <v>92</v>
      </c>
      <c r="D92" s="102"/>
      <c r="E92" s="99"/>
      <c r="F92" s="123" t="s">
        <v>93</v>
      </c>
      <c r="G92" s="123"/>
      <c r="H92" s="95" t="s">
        <v>94</v>
      </c>
      <c r="I92" s="96"/>
      <c r="J92" s="96"/>
      <c r="K92" s="97"/>
      <c r="L92" s="50"/>
      <c r="M92" s="50"/>
      <c r="N92" s="50">
        <f t="shared" si="1"/>
        <v>0</v>
      </c>
      <c r="O92" s="143">
        <f>O93+O94</f>
        <v>69000</v>
      </c>
      <c r="P92" s="144"/>
      <c r="Q92" s="145"/>
    </row>
    <row r="93" spans="1:17" ht="27.75" customHeight="1">
      <c r="A93" s="45"/>
      <c r="B93" s="167"/>
      <c r="C93" s="86" t="s">
        <v>95</v>
      </c>
      <c r="D93" s="87"/>
      <c r="E93" s="88"/>
      <c r="F93" s="119" t="s">
        <v>93</v>
      </c>
      <c r="G93" s="119"/>
      <c r="H93" s="98"/>
      <c r="I93" s="90"/>
      <c r="J93" s="90"/>
      <c r="K93" s="91"/>
      <c r="L93" s="50">
        <v>30750</v>
      </c>
      <c r="M93" s="50"/>
      <c r="N93" s="50">
        <f t="shared" si="1"/>
        <v>30750</v>
      </c>
      <c r="O93" s="143">
        <v>44000</v>
      </c>
      <c r="P93" s="144"/>
      <c r="Q93" s="145"/>
    </row>
    <row r="94" spans="1:17" ht="27.75" customHeight="1">
      <c r="A94" s="45"/>
      <c r="B94" s="168"/>
      <c r="C94" s="86" t="s">
        <v>96</v>
      </c>
      <c r="D94" s="87"/>
      <c r="E94" s="88"/>
      <c r="F94" s="119" t="s">
        <v>93</v>
      </c>
      <c r="G94" s="119"/>
      <c r="H94" s="92"/>
      <c r="I94" s="93"/>
      <c r="J94" s="93"/>
      <c r="K94" s="94"/>
      <c r="L94" s="50">
        <v>16500</v>
      </c>
      <c r="M94" s="50"/>
      <c r="N94" s="50">
        <f t="shared" si="1"/>
        <v>16500</v>
      </c>
      <c r="O94" s="143">
        <v>25000</v>
      </c>
      <c r="P94" s="144"/>
      <c r="Q94" s="145"/>
    </row>
    <row r="95" spans="1:17" ht="27.75" customHeight="1">
      <c r="A95" s="53">
        <v>3</v>
      </c>
      <c r="B95" s="190">
        <v>1412010</v>
      </c>
      <c r="C95" s="89" t="s">
        <v>97</v>
      </c>
      <c r="D95" s="103"/>
      <c r="E95" s="103"/>
      <c r="F95" s="103"/>
      <c r="G95" s="103"/>
      <c r="H95" s="103"/>
      <c r="I95" s="103"/>
      <c r="J95" s="103"/>
      <c r="K95" s="104"/>
      <c r="L95" s="32"/>
      <c r="M95" s="32"/>
      <c r="N95" s="32"/>
      <c r="O95" s="111"/>
      <c r="P95" s="112"/>
      <c r="Q95" s="113"/>
    </row>
    <row r="96" spans="1:17" ht="61.5" customHeight="1">
      <c r="A96" s="45"/>
      <c r="B96" s="191"/>
      <c r="C96" s="101" t="s">
        <v>98</v>
      </c>
      <c r="D96" s="102"/>
      <c r="E96" s="99"/>
      <c r="F96" s="143" t="s">
        <v>99</v>
      </c>
      <c r="G96" s="145"/>
      <c r="H96" s="198" t="s">
        <v>100</v>
      </c>
      <c r="I96" s="198"/>
      <c r="J96" s="198"/>
      <c r="K96" s="198"/>
      <c r="L96" s="54">
        <f>L89*1000/255/L84*100</f>
        <v>98.67172675521822</v>
      </c>
      <c r="M96" s="54"/>
      <c r="N96" s="54">
        <f aca="true" t="shared" si="2" ref="N96:N104">L96+M96</f>
        <v>98.67172675521822</v>
      </c>
      <c r="O96" s="229">
        <f>O89*1000/340/O84*100</f>
        <v>97.15283373623421</v>
      </c>
      <c r="P96" s="230"/>
      <c r="Q96" s="231"/>
    </row>
    <row r="97" spans="1:17" ht="63" customHeight="1">
      <c r="A97" s="45"/>
      <c r="B97" s="191"/>
      <c r="C97" s="101" t="s">
        <v>101</v>
      </c>
      <c r="D97" s="102"/>
      <c r="E97" s="99"/>
      <c r="F97" s="143" t="s">
        <v>99</v>
      </c>
      <c r="G97" s="145"/>
      <c r="H97" s="198" t="s">
        <v>102</v>
      </c>
      <c r="I97" s="198"/>
      <c r="J97" s="198"/>
      <c r="K97" s="198"/>
      <c r="L97" s="54">
        <f>L90*1000/189/L85*100</f>
        <v>115.38017768547364</v>
      </c>
      <c r="M97" s="54"/>
      <c r="N97" s="54">
        <f t="shared" si="2"/>
        <v>115.38017768547364</v>
      </c>
      <c r="O97" s="232">
        <f>O90*1000/251/O85*100</f>
        <v>122.78959870297987</v>
      </c>
      <c r="P97" s="233"/>
      <c r="Q97" s="234"/>
    </row>
    <row r="98" spans="1:17" ht="49.5" customHeight="1">
      <c r="A98" s="45"/>
      <c r="B98" s="191"/>
      <c r="C98" s="101" t="s">
        <v>103</v>
      </c>
      <c r="D98" s="102"/>
      <c r="E98" s="99"/>
      <c r="F98" s="143" t="s">
        <v>99</v>
      </c>
      <c r="G98" s="145"/>
      <c r="H98" s="198" t="s">
        <v>94</v>
      </c>
      <c r="I98" s="198"/>
      <c r="J98" s="198"/>
      <c r="K98" s="198"/>
      <c r="L98" s="51">
        <v>9</v>
      </c>
      <c r="M98" s="51"/>
      <c r="N98" s="51">
        <f t="shared" si="2"/>
        <v>9</v>
      </c>
      <c r="O98" s="226">
        <f>O89/O93*1000</f>
        <v>8.220454545454544</v>
      </c>
      <c r="P98" s="227"/>
      <c r="Q98" s="228"/>
    </row>
    <row r="99" spans="1:17" ht="34.5" customHeight="1">
      <c r="A99" s="45"/>
      <c r="B99" s="191"/>
      <c r="C99" s="101" t="s">
        <v>104</v>
      </c>
      <c r="D99" s="102"/>
      <c r="E99" s="99"/>
      <c r="F99" s="143" t="s">
        <v>99</v>
      </c>
      <c r="G99" s="145"/>
      <c r="H99" s="198" t="s">
        <v>94</v>
      </c>
      <c r="I99" s="198"/>
      <c r="J99" s="198"/>
      <c r="K99" s="198"/>
      <c r="L99" s="55">
        <v>6</v>
      </c>
      <c r="M99" s="55"/>
      <c r="N99" s="55">
        <f t="shared" si="2"/>
        <v>6</v>
      </c>
      <c r="O99" s="226">
        <f>O90/O94*1000</f>
        <v>3.908</v>
      </c>
      <c r="P99" s="227"/>
      <c r="Q99" s="228"/>
    </row>
    <row r="100" spans="1:17" ht="53.25" customHeight="1">
      <c r="A100" s="45"/>
      <c r="B100" s="191"/>
      <c r="C100" s="101" t="s">
        <v>105</v>
      </c>
      <c r="D100" s="102"/>
      <c r="E100" s="99"/>
      <c r="F100" s="143" t="s">
        <v>93</v>
      </c>
      <c r="G100" s="145"/>
      <c r="H100" s="198" t="s">
        <v>106</v>
      </c>
      <c r="I100" s="198"/>
      <c r="J100" s="198"/>
      <c r="K100" s="198"/>
      <c r="L100" s="56" t="e">
        <f>L91*1000/L82/189</f>
        <v>#DIV/0!</v>
      </c>
      <c r="M100" s="56"/>
      <c r="N100" s="56" t="e">
        <f t="shared" si="2"/>
        <v>#DIV/0!</v>
      </c>
      <c r="O100" s="235">
        <f>O91/O82*1000/251</f>
        <v>21.74413457281983</v>
      </c>
      <c r="P100" s="236"/>
      <c r="Q100" s="237"/>
    </row>
    <row r="101" spans="1:17" ht="63.75" customHeight="1">
      <c r="A101" s="45"/>
      <c r="B101" s="191"/>
      <c r="C101" s="101" t="s">
        <v>107</v>
      </c>
      <c r="D101" s="102"/>
      <c r="E101" s="99"/>
      <c r="F101" s="143" t="s">
        <v>93</v>
      </c>
      <c r="G101" s="145"/>
      <c r="H101" s="198" t="s">
        <v>108</v>
      </c>
      <c r="I101" s="198"/>
      <c r="J101" s="198"/>
      <c r="K101" s="198"/>
      <c r="L101" s="56" t="e">
        <f>L93/L81*9/255</f>
        <v>#DIV/0!</v>
      </c>
      <c r="M101" s="56"/>
      <c r="N101" s="56" t="e">
        <f t="shared" si="2"/>
        <v>#DIV/0!</v>
      </c>
      <c r="O101" s="235">
        <f>O93/O81*9/340</f>
        <v>3.5107939181701315</v>
      </c>
      <c r="P101" s="236"/>
      <c r="Q101" s="237"/>
    </row>
    <row r="102" spans="1:17" ht="66.75" customHeight="1">
      <c r="A102" s="45"/>
      <c r="B102" s="191"/>
      <c r="C102" s="101" t="s">
        <v>109</v>
      </c>
      <c r="D102" s="102"/>
      <c r="E102" s="99"/>
      <c r="F102" s="143" t="s">
        <v>93</v>
      </c>
      <c r="G102" s="145"/>
      <c r="H102" s="198" t="s">
        <v>110</v>
      </c>
      <c r="I102" s="198"/>
      <c r="J102" s="198"/>
      <c r="K102" s="198"/>
      <c r="L102" s="57" t="e">
        <f>L94/L80/189*6</f>
        <v>#VALUE!</v>
      </c>
      <c r="M102" s="57"/>
      <c r="N102" s="57" t="e">
        <f t="shared" si="2"/>
        <v>#VALUE!</v>
      </c>
      <c r="O102" s="226">
        <f>O94/O80*6/251</f>
        <v>34.14911781445647</v>
      </c>
      <c r="P102" s="227"/>
      <c r="Q102" s="228"/>
    </row>
    <row r="103" spans="1:17" ht="65.25" customHeight="1">
      <c r="A103" s="45"/>
      <c r="B103" s="191"/>
      <c r="C103" s="101" t="s">
        <v>111</v>
      </c>
      <c r="D103" s="102"/>
      <c r="E103" s="99"/>
      <c r="F103" s="143" t="s">
        <v>112</v>
      </c>
      <c r="G103" s="145"/>
      <c r="H103" s="198" t="s">
        <v>113</v>
      </c>
      <c r="I103" s="198"/>
      <c r="J103" s="198"/>
      <c r="K103" s="198"/>
      <c r="L103" s="54">
        <f>L86/L78/9*1000</f>
        <v>1816.82336276431</v>
      </c>
      <c r="M103" s="54"/>
      <c r="N103" s="54">
        <f t="shared" si="2"/>
        <v>1816.82336276431</v>
      </c>
      <c r="O103" s="232">
        <f>O86/O78/12*1000</f>
        <v>2571.660139251523</v>
      </c>
      <c r="P103" s="233"/>
      <c r="Q103" s="234"/>
    </row>
    <row r="104" spans="1:19" ht="68.25" customHeight="1">
      <c r="A104" s="45"/>
      <c r="B104" s="191"/>
      <c r="C104" s="101" t="s">
        <v>114</v>
      </c>
      <c r="D104" s="102"/>
      <c r="E104" s="99"/>
      <c r="F104" s="143" t="s">
        <v>112</v>
      </c>
      <c r="G104" s="145"/>
      <c r="H104" s="198" t="s">
        <v>113</v>
      </c>
      <c r="I104" s="198"/>
      <c r="J104" s="198"/>
      <c r="K104" s="198"/>
      <c r="L104" s="54" t="e">
        <f>L87/L79/9*1000</f>
        <v>#DIV/0!</v>
      </c>
      <c r="M104" s="54"/>
      <c r="N104" s="54" t="e">
        <f t="shared" si="2"/>
        <v>#DIV/0!</v>
      </c>
      <c r="O104" s="232">
        <f>O87/O79/12*1000</f>
        <v>3503.763471089869</v>
      </c>
      <c r="P104" s="233"/>
      <c r="Q104" s="234"/>
      <c r="R104" s="2">
        <v>3100</v>
      </c>
      <c r="S104" s="2">
        <f>R104*O79/1000</f>
        <v>2756.675</v>
      </c>
    </row>
    <row r="105" spans="1:17" ht="17.25" customHeight="1">
      <c r="A105" s="53">
        <v>4</v>
      </c>
      <c r="B105" s="191"/>
      <c r="C105" s="89" t="s">
        <v>115</v>
      </c>
      <c r="D105" s="103"/>
      <c r="E105" s="103"/>
      <c r="F105" s="103"/>
      <c r="G105" s="103"/>
      <c r="H105" s="103"/>
      <c r="I105" s="103"/>
      <c r="J105" s="103"/>
      <c r="K105" s="104"/>
      <c r="L105" s="32"/>
      <c r="M105" s="32"/>
      <c r="N105" s="32"/>
      <c r="O105" s="111"/>
      <c r="P105" s="112"/>
      <c r="Q105" s="113"/>
    </row>
    <row r="106" spans="1:17" ht="23.25" customHeight="1">
      <c r="A106" s="45"/>
      <c r="B106" s="191"/>
      <c r="C106" s="101" t="s">
        <v>116</v>
      </c>
      <c r="D106" s="102"/>
      <c r="E106" s="99"/>
      <c r="F106" s="143" t="s">
        <v>117</v>
      </c>
      <c r="G106" s="145"/>
      <c r="H106" s="123" t="s">
        <v>118</v>
      </c>
      <c r="I106" s="123"/>
      <c r="J106" s="123"/>
      <c r="K106" s="123"/>
      <c r="L106" s="50"/>
      <c r="M106" s="50"/>
      <c r="N106" s="50">
        <f>L106+M106</f>
        <v>0</v>
      </c>
      <c r="O106" s="258" t="s">
        <v>119</v>
      </c>
      <c r="P106" s="259"/>
      <c r="Q106" s="260"/>
    </row>
    <row r="107" spans="1:17" ht="29.25" customHeight="1">
      <c r="A107" s="45"/>
      <c r="B107" s="191"/>
      <c r="C107" s="101" t="s">
        <v>120</v>
      </c>
      <c r="D107" s="102"/>
      <c r="E107" s="99"/>
      <c r="F107" s="143" t="s">
        <v>117</v>
      </c>
      <c r="G107" s="145"/>
      <c r="H107" s="123" t="s">
        <v>118</v>
      </c>
      <c r="I107" s="123"/>
      <c r="J107" s="123"/>
      <c r="K107" s="123"/>
      <c r="L107" s="50"/>
      <c r="M107" s="50"/>
      <c r="N107" s="50">
        <f>L107+M107</f>
        <v>0</v>
      </c>
      <c r="O107" s="205" t="s">
        <v>119</v>
      </c>
      <c r="P107" s="205"/>
      <c r="Q107" s="205"/>
    </row>
    <row r="108" spans="1:17" s="59" customFormat="1" ht="28.5" customHeight="1">
      <c r="A108" s="58"/>
      <c r="B108" s="191"/>
      <c r="C108" s="105" t="s">
        <v>121</v>
      </c>
      <c r="D108" s="106"/>
      <c r="E108" s="107"/>
      <c r="F108" s="143" t="s">
        <v>117</v>
      </c>
      <c r="G108" s="145"/>
      <c r="H108" s="205" t="s">
        <v>118</v>
      </c>
      <c r="I108" s="205"/>
      <c r="J108" s="205"/>
      <c r="K108" s="205"/>
      <c r="L108" s="51">
        <v>1</v>
      </c>
      <c r="M108" s="51"/>
      <c r="N108" s="51">
        <f>L108+M108</f>
        <v>1</v>
      </c>
      <c r="O108" s="258">
        <v>1</v>
      </c>
      <c r="P108" s="259"/>
      <c r="Q108" s="260"/>
    </row>
    <row r="109" spans="1:17" s="59" customFormat="1" ht="21" customHeight="1">
      <c r="A109" s="58"/>
      <c r="B109" s="192"/>
      <c r="C109" s="105" t="s">
        <v>122</v>
      </c>
      <c r="D109" s="106"/>
      <c r="E109" s="107"/>
      <c r="F109" s="143" t="s">
        <v>117</v>
      </c>
      <c r="G109" s="145"/>
      <c r="H109" s="205" t="s">
        <v>118</v>
      </c>
      <c r="I109" s="205"/>
      <c r="J109" s="205"/>
      <c r="K109" s="205"/>
      <c r="L109" s="51">
        <v>-1</v>
      </c>
      <c r="M109" s="51"/>
      <c r="N109" s="51">
        <f>L109+M109</f>
        <v>-1</v>
      </c>
      <c r="O109" s="205">
        <v>-1</v>
      </c>
      <c r="P109" s="205"/>
      <c r="Q109" s="205"/>
    </row>
    <row r="110" spans="1:17" s="28" customFormat="1" ht="12.75" customHeight="1">
      <c r="A110" s="60"/>
      <c r="B110" s="61"/>
      <c r="C110" s="61"/>
      <c r="D110" s="61"/>
      <c r="E110" s="61"/>
      <c r="F110" s="61"/>
      <c r="G110" s="61"/>
      <c r="H110" s="61"/>
      <c r="I110" s="62"/>
      <c r="J110" s="62"/>
      <c r="K110" s="62"/>
      <c r="L110" s="62"/>
      <c r="M110" s="62"/>
      <c r="N110" s="62"/>
      <c r="O110" s="62"/>
      <c r="P110" s="62"/>
      <c r="Q110" s="62"/>
    </row>
    <row r="111" spans="1:8" s="39" customFormat="1" ht="16.5" customHeight="1">
      <c r="A111" s="20" t="s">
        <v>123</v>
      </c>
      <c r="B111" s="158" t="s">
        <v>147</v>
      </c>
      <c r="C111" s="158"/>
      <c r="D111" s="158"/>
      <c r="E111" s="158"/>
      <c r="F111" s="158"/>
      <c r="G111" s="158"/>
      <c r="H111" s="158"/>
    </row>
    <row r="112" ht="14.25" customHeight="1">
      <c r="Q112" s="63" t="s">
        <v>50</v>
      </c>
    </row>
    <row r="113" spans="1:17" s="11" customFormat="1" ht="55.5" customHeight="1">
      <c r="A113" s="174" t="s">
        <v>124</v>
      </c>
      <c r="B113" s="153" t="s">
        <v>125</v>
      </c>
      <c r="C113" s="153"/>
      <c r="D113" s="200" t="s">
        <v>45</v>
      </c>
      <c r="E113" s="111" t="s">
        <v>126</v>
      </c>
      <c r="F113" s="112"/>
      <c r="G113" s="113"/>
      <c r="H113" s="111" t="s">
        <v>127</v>
      </c>
      <c r="I113" s="112"/>
      <c r="J113" s="113"/>
      <c r="K113" s="111" t="s">
        <v>148</v>
      </c>
      <c r="L113" s="112"/>
      <c r="M113" s="112"/>
      <c r="N113" s="112"/>
      <c r="O113" s="112"/>
      <c r="P113" s="113"/>
      <c r="Q113" s="206" t="s">
        <v>128</v>
      </c>
    </row>
    <row r="114" spans="1:17" s="11" customFormat="1" ht="52.5" customHeight="1">
      <c r="A114" s="174"/>
      <c r="B114" s="153"/>
      <c r="C114" s="153"/>
      <c r="D114" s="201"/>
      <c r="E114" s="32" t="s">
        <v>129</v>
      </c>
      <c r="F114" s="32" t="s">
        <v>130</v>
      </c>
      <c r="G114" s="32" t="s">
        <v>131</v>
      </c>
      <c r="H114" s="32" t="s">
        <v>129</v>
      </c>
      <c r="I114" s="32" t="s">
        <v>130</v>
      </c>
      <c r="J114" s="32" t="s">
        <v>131</v>
      </c>
      <c r="K114" s="32" t="s">
        <v>129</v>
      </c>
      <c r="L114" s="32" t="s">
        <v>130</v>
      </c>
      <c r="M114" s="32" t="s">
        <v>131</v>
      </c>
      <c r="N114" s="32" t="s">
        <v>129</v>
      </c>
      <c r="O114" s="32" t="s">
        <v>130</v>
      </c>
      <c r="P114" s="32" t="s">
        <v>131</v>
      </c>
      <c r="Q114" s="207"/>
    </row>
    <row r="115" spans="1:17" s="69" customFormat="1" ht="11.25" customHeight="1">
      <c r="A115" s="64">
        <v>1</v>
      </c>
      <c r="B115" s="199">
        <v>2</v>
      </c>
      <c r="C115" s="199"/>
      <c r="D115" s="65">
        <v>3</v>
      </c>
      <c r="E115" s="66">
        <v>4</v>
      </c>
      <c r="F115" s="66">
        <v>5</v>
      </c>
      <c r="G115" s="66">
        <v>6</v>
      </c>
      <c r="H115" s="66">
        <v>7</v>
      </c>
      <c r="I115" s="66">
        <v>8</v>
      </c>
      <c r="J115" s="66">
        <v>9</v>
      </c>
      <c r="K115" s="66">
        <v>10</v>
      </c>
      <c r="L115" s="67">
        <v>12</v>
      </c>
      <c r="M115" s="68"/>
      <c r="N115" s="68"/>
      <c r="O115" s="66">
        <v>11</v>
      </c>
      <c r="P115" s="66">
        <v>12</v>
      </c>
      <c r="Q115" s="66">
        <v>13</v>
      </c>
    </row>
    <row r="116" spans="1:17" s="11" customFormat="1" ht="24" customHeight="1">
      <c r="A116" s="70"/>
      <c r="B116" s="193" t="s">
        <v>60</v>
      </c>
      <c r="C116" s="194"/>
      <c r="D116" s="71"/>
      <c r="E116" s="72"/>
      <c r="F116" s="73"/>
      <c r="G116" s="73"/>
      <c r="H116" s="73"/>
      <c r="I116" s="73"/>
      <c r="J116" s="73"/>
      <c r="K116" s="73"/>
      <c r="L116" s="74"/>
      <c r="M116" s="75"/>
      <c r="N116" s="75"/>
      <c r="O116" s="76"/>
      <c r="P116" s="76"/>
      <c r="Q116" s="76"/>
    </row>
    <row r="117" spans="1:17" s="11" customFormat="1" ht="24" customHeight="1">
      <c r="A117" s="70"/>
      <c r="B117" s="193" t="s">
        <v>132</v>
      </c>
      <c r="C117" s="194"/>
      <c r="D117" s="71"/>
      <c r="E117" s="72"/>
      <c r="F117" s="73"/>
      <c r="G117" s="77"/>
      <c r="H117" s="73"/>
      <c r="I117" s="73"/>
      <c r="J117" s="77"/>
      <c r="K117" s="73"/>
      <c r="L117" s="74"/>
      <c r="M117" s="75"/>
      <c r="N117" s="75"/>
      <c r="O117" s="76"/>
      <c r="P117" s="76"/>
      <c r="Q117" s="76"/>
    </row>
    <row r="118" spans="1:17" s="11" customFormat="1" ht="24" customHeight="1">
      <c r="A118" s="70"/>
      <c r="B118" s="193" t="s">
        <v>133</v>
      </c>
      <c r="C118" s="194"/>
      <c r="D118" s="71"/>
      <c r="E118" s="72"/>
      <c r="F118" s="73"/>
      <c r="G118" s="77"/>
      <c r="H118" s="78"/>
      <c r="I118" s="73"/>
      <c r="J118" s="77"/>
      <c r="K118" s="78"/>
      <c r="L118" s="74"/>
      <c r="M118" s="75"/>
      <c r="N118" s="75"/>
      <c r="O118" s="76"/>
      <c r="P118" s="76"/>
      <c r="Q118" s="76"/>
    </row>
    <row r="119" spans="1:17" s="11" customFormat="1" ht="24" customHeight="1">
      <c r="A119" s="70"/>
      <c r="B119" s="193" t="s">
        <v>134</v>
      </c>
      <c r="C119" s="194"/>
      <c r="D119" s="71"/>
      <c r="E119" s="79" t="s">
        <v>119</v>
      </c>
      <c r="F119" s="77"/>
      <c r="G119" s="77"/>
      <c r="H119" s="79" t="s">
        <v>119</v>
      </c>
      <c r="I119" s="77"/>
      <c r="J119" s="77"/>
      <c r="K119" s="79" t="s">
        <v>119</v>
      </c>
      <c r="L119" s="74"/>
      <c r="M119" s="75"/>
      <c r="N119" s="75"/>
      <c r="O119" s="76"/>
      <c r="P119" s="76"/>
      <c r="Q119" s="76"/>
    </row>
    <row r="120" spans="1:17" s="11" customFormat="1" ht="24" customHeight="1">
      <c r="A120" s="70"/>
      <c r="B120" s="193" t="s">
        <v>62</v>
      </c>
      <c r="C120" s="194"/>
      <c r="D120" s="71"/>
      <c r="E120" s="79"/>
      <c r="F120" s="77"/>
      <c r="G120" s="77"/>
      <c r="H120" s="79"/>
      <c r="I120" s="77"/>
      <c r="J120" s="77"/>
      <c r="K120" s="79"/>
      <c r="L120" s="74"/>
      <c r="M120" s="75"/>
      <c r="N120" s="75"/>
      <c r="O120" s="76"/>
      <c r="P120" s="76"/>
      <c r="Q120" s="76"/>
    </row>
    <row r="121" spans="1:17" s="11" customFormat="1" ht="24" customHeight="1">
      <c r="A121" s="70"/>
      <c r="B121" s="193" t="s">
        <v>135</v>
      </c>
      <c r="C121" s="194"/>
      <c r="D121" s="71"/>
      <c r="E121" s="72"/>
      <c r="F121" s="73"/>
      <c r="G121" s="73"/>
      <c r="H121" s="73"/>
      <c r="I121" s="73"/>
      <c r="J121" s="73"/>
      <c r="K121" s="73"/>
      <c r="L121" s="74"/>
      <c r="M121" s="75"/>
      <c r="N121" s="75"/>
      <c r="O121" s="76"/>
      <c r="P121" s="76"/>
      <c r="Q121" s="76"/>
    </row>
    <row r="122" spans="1:17" s="11" customFormat="1" ht="24" customHeight="1">
      <c r="A122" s="70"/>
      <c r="B122" s="193" t="s">
        <v>62</v>
      </c>
      <c r="C122" s="194"/>
      <c r="D122" s="71"/>
      <c r="E122" s="72"/>
      <c r="F122" s="73"/>
      <c r="G122" s="73"/>
      <c r="H122" s="73"/>
      <c r="I122" s="73"/>
      <c r="J122" s="73"/>
      <c r="K122" s="73"/>
      <c r="L122" s="74"/>
      <c r="M122" s="75"/>
      <c r="N122" s="75"/>
      <c r="O122" s="76"/>
      <c r="P122" s="76"/>
      <c r="Q122" s="76"/>
    </row>
    <row r="123" spans="1:17" s="11" customFormat="1" ht="15" customHeight="1">
      <c r="A123" s="70"/>
      <c r="B123" s="193" t="s">
        <v>136</v>
      </c>
      <c r="C123" s="194"/>
      <c r="D123" s="71"/>
      <c r="E123" s="72"/>
      <c r="F123" s="77"/>
      <c r="G123" s="77"/>
      <c r="H123" s="77"/>
      <c r="I123" s="77"/>
      <c r="J123" s="77"/>
      <c r="K123" s="77"/>
      <c r="L123" s="74"/>
      <c r="M123" s="75"/>
      <c r="N123" s="75"/>
      <c r="O123" s="76"/>
      <c r="P123" s="76"/>
      <c r="Q123" s="76"/>
    </row>
    <row r="124" spans="1:5" s="28" customFormat="1" ht="12.75">
      <c r="A124" s="80"/>
      <c r="B124" s="27"/>
      <c r="C124" s="27"/>
      <c r="D124" s="27"/>
      <c r="E124" s="27"/>
    </row>
    <row r="125" spans="2:18" ht="12.75" customHeight="1">
      <c r="B125" s="186" t="s">
        <v>149</v>
      </c>
      <c r="C125" s="187"/>
      <c r="D125" s="187"/>
      <c r="E125" s="187"/>
      <c r="F125" s="187"/>
      <c r="G125" s="187"/>
      <c r="H125" s="187"/>
      <c r="I125" s="187"/>
      <c r="J125" s="187"/>
      <c r="K125" s="187"/>
      <c r="L125" s="187"/>
      <c r="M125" s="187"/>
      <c r="N125" s="187"/>
      <c r="O125" s="187"/>
      <c r="P125" s="187"/>
      <c r="Q125" s="187"/>
      <c r="R125" s="187"/>
    </row>
    <row r="126" spans="2:12" ht="12.75" customHeight="1">
      <c r="B126" s="188" t="s">
        <v>150</v>
      </c>
      <c r="C126" s="189"/>
      <c r="D126" s="189"/>
      <c r="E126" s="189"/>
      <c r="F126" s="189"/>
      <c r="G126" s="189"/>
      <c r="H126" s="189"/>
      <c r="I126" s="189"/>
      <c r="J126" s="189"/>
      <c r="K126" s="189"/>
      <c r="L126" s="189"/>
    </row>
    <row r="127" spans="2:12" ht="12.75" customHeight="1">
      <c r="B127" s="81" t="s">
        <v>151</v>
      </c>
      <c r="C127" s="82"/>
      <c r="D127" s="82"/>
      <c r="E127" s="82"/>
      <c r="F127" s="82"/>
      <c r="G127" s="82"/>
      <c r="H127" s="82"/>
      <c r="I127" s="82"/>
      <c r="J127" s="82"/>
      <c r="K127" s="82"/>
      <c r="L127" s="82"/>
    </row>
    <row r="128" spans="2:11" ht="13.5" customHeight="1">
      <c r="B128" s="82"/>
      <c r="C128" s="82"/>
      <c r="D128" s="82"/>
      <c r="E128" s="82"/>
      <c r="F128" s="82"/>
      <c r="G128" s="82"/>
      <c r="H128" s="82"/>
      <c r="I128" s="82"/>
      <c r="J128" s="82"/>
      <c r="K128" s="82"/>
    </row>
    <row r="129" spans="2:17" ht="15.75">
      <c r="B129" s="11" t="s">
        <v>152</v>
      </c>
      <c r="L129" s="225"/>
      <c r="M129" s="225"/>
      <c r="O129" s="197" t="s">
        <v>153</v>
      </c>
      <c r="P129" s="197"/>
      <c r="Q129" s="197"/>
    </row>
    <row r="130" spans="2:17" ht="14.25" customHeight="1">
      <c r="B130" s="11" t="s">
        <v>137</v>
      </c>
      <c r="L130" s="196" t="s">
        <v>138</v>
      </c>
      <c r="M130" s="196"/>
      <c r="O130" s="196" t="s">
        <v>139</v>
      </c>
      <c r="P130" s="196"/>
      <c r="Q130" s="196"/>
    </row>
    <row r="131" spans="1:17" s="11" customFormat="1" ht="14.25" customHeight="1">
      <c r="A131" s="20"/>
      <c r="O131" s="83"/>
      <c r="P131" s="83"/>
      <c r="Q131" s="83"/>
    </row>
    <row r="132" spans="1:17" s="11" customFormat="1" ht="16.5" customHeight="1">
      <c r="A132" s="20"/>
      <c r="B132" s="11" t="s">
        <v>140</v>
      </c>
      <c r="O132" s="84"/>
      <c r="P132" s="84"/>
      <c r="Q132" s="84"/>
    </row>
    <row r="133" spans="1:17" s="11" customFormat="1" ht="15.75">
      <c r="A133" s="20"/>
      <c r="B133" s="11" t="s">
        <v>141</v>
      </c>
      <c r="L133" s="224"/>
      <c r="M133" s="224"/>
      <c r="O133" s="197" t="s">
        <v>142</v>
      </c>
      <c r="P133" s="197"/>
      <c r="Q133" s="197"/>
    </row>
    <row r="134" spans="1:17" s="11" customFormat="1" ht="15.75">
      <c r="A134" s="20"/>
      <c r="B134" s="11" t="s">
        <v>137</v>
      </c>
      <c r="L134" s="195" t="s">
        <v>138</v>
      </c>
      <c r="M134" s="195"/>
      <c r="O134" s="195" t="s">
        <v>139</v>
      </c>
      <c r="P134" s="195"/>
      <c r="Q134" s="195"/>
    </row>
  </sheetData>
  <mergeCells count="265">
    <mergeCell ref="G44:Q44"/>
    <mergeCell ref="B44:F44"/>
    <mergeCell ref="G43:Q43"/>
    <mergeCell ref="B43:F43"/>
    <mergeCell ref="O103:Q103"/>
    <mergeCell ref="K10:Q10"/>
    <mergeCell ref="K14:Q14"/>
    <mergeCell ref="O96:Q96"/>
    <mergeCell ref="O97:Q97"/>
    <mergeCell ref="K11:Q11"/>
    <mergeCell ref="K12:Q12"/>
    <mergeCell ref="K13:Q13"/>
    <mergeCell ref="P58:Q58"/>
    <mergeCell ref="O91:Q91"/>
    <mergeCell ref="O105:Q105"/>
    <mergeCell ref="O106:Q106"/>
    <mergeCell ref="O107:Q107"/>
    <mergeCell ref="O108:Q108"/>
    <mergeCell ref="O104:Q104"/>
    <mergeCell ref="P57:Q57"/>
    <mergeCell ref="K8:Q8"/>
    <mergeCell ref="K9:Q9"/>
    <mergeCell ref="B27:Q27"/>
    <mergeCell ref="B25:C25"/>
    <mergeCell ref="F25:P25"/>
    <mergeCell ref="F22:P22"/>
    <mergeCell ref="E16:K16"/>
    <mergeCell ref="D66:H66"/>
    <mergeCell ref="D62:H63"/>
    <mergeCell ref="P55:Q56"/>
    <mergeCell ref="K1:Q3"/>
    <mergeCell ref="K4:Q4"/>
    <mergeCell ref="K6:Q6"/>
    <mergeCell ref="K7:Q7"/>
    <mergeCell ref="B17:Q17"/>
    <mergeCell ref="G39:Q39"/>
    <mergeCell ref="G41:Q41"/>
    <mergeCell ref="F19:P19"/>
    <mergeCell ref="O92:Q92"/>
    <mergeCell ref="O93:Q93"/>
    <mergeCell ref="O95:Q95"/>
    <mergeCell ref="O94:Q94"/>
    <mergeCell ref="O102:Q102"/>
    <mergeCell ref="O86:Q86"/>
    <mergeCell ref="O87:Q87"/>
    <mergeCell ref="O88:Q88"/>
    <mergeCell ref="O89:Q89"/>
    <mergeCell ref="O98:Q98"/>
    <mergeCell ref="O99:Q99"/>
    <mergeCell ref="O100:Q100"/>
    <mergeCell ref="O101:Q101"/>
    <mergeCell ref="O90:Q90"/>
    <mergeCell ref="L134:M134"/>
    <mergeCell ref="L133:M133"/>
    <mergeCell ref="L130:M130"/>
    <mergeCell ref="L129:M129"/>
    <mergeCell ref="A45:A46"/>
    <mergeCell ref="B45:F46"/>
    <mergeCell ref="G42:Q42"/>
    <mergeCell ref="G30:Q30"/>
    <mergeCell ref="G45:Q46"/>
    <mergeCell ref="A29:A42"/>
    <mergeCell ref="G38:Q38"/>
    <mergeCell ref="G31:Q31"/>
    <mergeCell ref="G32:Q32"/>
    <mergeCell ref="G33:Q33"/>
    <mergeCell ref="B23:C23"/>
    <mergeCell ref="F26:K26"/>
    <mergeCell ref="F20:M20"/>
    <mergeCell ref="B26:C26"/>
    <mergeCell ref="B22:C22"/>
    <mergeCell ref="B19:C19"/>
    <mergeCell ref="F23:M23"/>
    <mergeCell ref="D57:H57"/>
    <mergeCell ref="D58:H58"/>
    <mergeCell ref="I55:J56"/>
    <mergeCell ref="B20:C20"/>
    <mergeCell ref="B28:N28"/>
    <mergeCell ref="D50:E50"/>
    <mergeCell ref="D51:E51"/>
    <mergeCell ref="D55:H56"/>
    <mergeCell ref="A50:B50"/>
    <mergeCell ref="F50:Q50"/>
    <mergeCell ref="K113:P113"/>
    <mergeCell ref="H106:K106"/>
    <mergeCell ref="H107:K107"/>
    <mergeCell ref="H108:K108"/>
    <mergeCell ref="H109:K109"/>
    <mergeCell ref="H113:J113"/>
    <mergeCell ref="O109:Q109"/>
    <mergeCell ref="Q113:Q114"/>
    <mergeCell ref="H103:K103"/>
    <mergeCell ref="H104:K104"/>
    <mergeCell ref="F106:G106"/>
    <mergeCell ref="F107:G107"/>
    <mergeCell ref="F103:G103"/>
    <mergeCell ref="E113:G113"/>
    <mergeCell ref="C101:E101"/>
    <mergeCell ref="C102:E102"/>
    <mergeCell ref="F108:G108"/>
    <mergeCell ref="F109:G109"/>
    <mergeCell ref="C106:E106"/>
    <mergeCell ref="F102:G102"/>
    <mergeCell ref="C103:E103"/>
    <mergeCell ref="C104:E104"/>
    <mergeCell ref="C105:K105"/>
    <mergeCell ref="B115:C115"/>
    <mergeCell ref="B120:C120"/>
    <mergeCell ref="B118:C118"/>
    <mergeCell ref="F96:G96"/>
    <mergeCell ref="F97:G97"/>
    <mergeCell ref="F98:G98"/>
    <mergeCell ref="F99:G99"/>
    <mergeCell ref="D113:D114"/>
    <mergeCell ref="F100:G100"/>
    <mergeCell ref="F101:G101"/>
    <mergeCell ref="F90:G90"/>
    <mergeCell ref="F91:G91"/>
    <mergeCell ref="F92:G92"/>
    <mergeCell ref="B123:C123"/>
    <mergeCell ref="B111:H111"/>
    <mergeCell ref="B113:C114"/>
    <mergeCell ref="H96:K96"/>
    <mergeCell ref="H97:K97"/>
    <mergeCell ref="H98:K98"/>
    <mergeCell ref="H99:K99"/>
    <mergeCell ref="F93:G93"/>
    <mergeCell ref="H100:K100"/>
    <mergeCell ref="H101:K101"/>
    <mergeCell ref="H102:K102"/>
    <mergeCell ref="O134:Q134"/>
    <mergeCell ref="O130:Q130"/>
    <mergeCell ref="O129:Q129"/>
    <mergeCell ref="O133:Q133"/>
    <mergeCell ref="B125:R125"/>
    <mergeCell ref="B126:L126"/>
    <mergeCell ref="B95:B109"/>
    <mergeCell ref="F104:G104"/>
    <mergeCell ref="C96:E96"/>
    <mergeCell ref="B122:C122"/>
    <mergeCell ref="B121:C121"/>
    <mergeCell ref="B116:C116"/>
    <mergeCell ref="B117:C117"/>
    <mergeCell ref="B119:C119"/>
    <mergeCell ref="A51:B51"/>
    <mergeCell ref="A55:A56"/>
    <mergeCell ref="K55:O56"/>
    <mergeCell ref="F51:Q51"/>
    <mergeCell ref="P54:Q54"/>
    <mergeCell ref="A113:A114"/>
    <mergeCell ref="C109:E109"/>
    <mergeCell ref="B55:B56"/>
    <mergeCell ref="C55:C56"/>
    <mergeCell ref="B60:Q60"/>
    <mergeCell ref="F83:G83"/>
    <mergeCell ref="F84:G84"/>
    <mergeCell ref="A62:C63"/>
    <mergeCell ref="O79:Q79"/>
    <mergeCell ref="A65:C65"/>
    <mergeCell ref="K69:O69"/>
    <mergeCell ref="C91:E91"/>
    <mergeCell ref="C92:E92"/>
    <mergeCell ref="C93:E93"/>
    <mergeCell ref="O77:Q77"/>
    <mergeCell ref="H92:K94"/>
    <mergeCell ref="O73:Q73"/>
    <mergeCell ref="L73:N73"/>
    <mergeCell ref="F79:G79"/>
    <mergeCell ref="F94:G94"/>
    <mergeCell ref="B71:Q71"/>
    <mergeCell ref="O74:Q74"/>
    <mergeCell ref="F77:G77"/>
    <mergeCell ref="F78:G78"/>
    <mergeCell ref="H77:K78"/>
    <mergeCell ref="B75:B94"/>
    <mergeCell ref="C81:E81"/>
    <mergeCell ref="C82:E82"/>
    <mergeCell ref="C78:E78"/>
    <mergeCell ref="C79:E79"/>
    <mergeCell ref="A68:C68"/>
    <mergeCell ref="A69:C69"/>
    <mergeCell ref="A64:C64"/>
    <mergeCell ref="D67:H67"/>
    <mergeCell ref="D68:H68"/>
    <mergeCell ref="D69:H69"/>
    <mergeCell ref="A67:C67"/>
    <mergeCell ref="A66:C66"/>
    <mergeCell ref="D64:H64"/>
    <mergeCell ref="D65:H65"/>
    <mergeCell ref="O85:Q85"/>
    <mergeCell ref="O80:Q80"/>
    <mergeCell ref="O81:Q81"/>
    <mergeCell ref="O82:Q82"/>
    <mergeCell ref="B29:F42"/>
    <mergeCell ref="G34:Q34"/>
    <mergeCell ref="G35:Q35"/>
    <mergeCell ref="G36:Q36"/>
    <mergeCell ref="G37:Q37"/>
    <mergeCell ref="G29:Q29"/>
    <mergeCell ref="G40:Q40"/>
    <mergeCell ref="I62:J63"/>
    <mergeCell ref="K62:O63"/>
    <mergeCell ref="P62:Q63"/>
    <mergeCell ref="K57:O57"/>
    <mergeCell ref="I57:J57"/>
    <mergeCell ref="I58:J58"/>
    <mergeCell ref="K58:O58"/>
    <mergeCell ref="I68:J68"/>
    <mergeCell ref="P68:Q68"/>
    <mergeCell ref="I69:J69"/>
    <mergeCell ref="K64:O64"/>
    <mergeCell ref="P64:Q64"/>
    <mergeCell ref="I65:J65"/>
    <mergeCell ref="K65:O65"/>
    <mergeCell ref="P65:Q65"/>
    <mergeCell ref="K68:O68"/>
    <mergeCell ref="I64:J64"/>
    <mergeCell ref="P66:Q66"/>
    <mergeCell ref="I67:J67"/>
    <mergeCell ref="K67:O67"/>
    <mergeCell ref="P67:Q67"/>
    <mergeCell ref="I66:J66"/>
    <mergeCell ref="K66:O66"/>
    <mergeCell ref="P69:Q69"/>
    <mergeCell ref="F85:G85"/>
    <mergeCell ref="F86:G86"/>
    <mergeCell ref="F87:G87"/>
    <mergeCell ref="H79:K79"/>
    <mergeCell ref="H80:K82"/>
    <mergeCell ref="H83:K87"/>
    <mergeCell ref="O83:Q83"/>
    <mergeCell ref="O84:Q84"/>
    <mergeCell ref="O78:Q78"/>
    <mergeCell ref="C86:E86"/>
    <mergeCell ref="C87:E87"/>
    <mergeCell ref="C88:K88"/>
    <mergeCell ref="C89:E89"/>
    <mergeCell ref="F89:G89"/>
    <mergeCell ref="F80:G80"/>
    <mergeCell ref="F81:G81"/>
    <mergeCell ref="F82:G82"/>
    <mergeCell ref="C80:E80"/>
    <mergeCell ref="C74:E74"/>
    <mergeCell ref="C73:E73"/>
    <mergeCell ref="C75:Q75"/>
    <mergeCell ref="C76:K76"/>
    <mergeCell ref="H73:K73"/>
    <mergeCell ref="H74:K74"/>
    <mergeCell ref="F73:G73"/>
    <mergeCell ref="F74:G74"/>
    <mergeCell ref="C108:E108"/>
    <mergeCell ref="C97:E97"/>
    <mergeCell ref="C98:E98"/>
    <mergeCell ref="C99:E99"/>
    <mergeCell ref="C100:E100"/>
    <mergeCell ref="K15:Q15"/>
    <mergeCell ref="C90:E90"/>
    <mergeCell ref="H89:K91"/>
    <mergeCell ref="C107:E107"/>
    <mergeCell ref="C94:E94"/>
    <mergeCell ref="C95:K95"/>
    <mergeCell ref="C77:E77"/>
    <mergeCell ref="C83:E83"/>
    <mergeCell ref="C84:E84"/>
    <mergeCell ref="C85:E85"/>
  </mergeCells>
  <printOptions/>
  <pageMargins left="0.23" right="0.18" top="0.2" bottom="0.2" header="0.23" footer="0.2"/>
  <pageSetup horizontalDpi="600" verticalDpi="600" orientation="landscape" paperSize="9" scale="73" r:id="rId1"/>
  <rowBreaks count="4" manualBreakCount="4">
    <brk id="44" max="15" man="1"/>
    <brk id="69" max="255" man="1"/>
    <brk id="94" max="15" man="1"/>
    <brk id="110" max="1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КУ</dc:creator>
  <cp:keywords/>
  <dc:description/>
  <cp:lastModifiedBy>Fedorchuk</cp:lastModifiedBy>
  <cp:lastPrinted>2016-12-16T12:30:17Z</cp:lastPrinted>
  <dcterms:created xsi:type="dcterms:W3CDTF">2016-05-12T12:41:08Z</dcterms:created>
  <dcterms:modified xsi:type="dcterms:W3CDTF">2016-12-16T12:35:18Z</dcterms:modified>
  <cp:category/>
  <cp:version/>
  <cp:contentType/>
  <cp:contentStatus/>
</cp:coreProperties>
</file>