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<sst xmlns="http://schemas.openxmlformats.org/spreadsheetml/2006/main" count="688" uniqueCount="301">
  <si>
    <t>км.</t>
  </si>
  <si>
    <t>Завдання 3. Утримання та поточний ремонт кладовищ</t>
  </si>
  <si>
    <t>17,7 :12 = 4433,38</t>
  </si>
  <si>
    <t>Завдання 4. Утримання та поточний ремонт зливових мереж, штучних споруд, мостів та шляхопроводів</t>
  </si>
  <si>
    <t>Завдання 5. Утримання та поточний ремонт фонтанів</t>
  </si>
  <si>
    <t>Завдання 6. Утримання місць загального користування</t>
  </si>
  <si>
    <t xml:space="preserve"> - видатки на капітальний ремонт скверів міста</t>
  </si>
  <si>
    <t>видатки на капітальний ремонт мереж дощової каналізації від вул. Вітрука до вул. Бородія в м. Житомирі</t>
  </si>
  <si>
    <t>м</t>
  </si>
  <si>
    <t>акт інвентаризації та землекористування</t>
  </si>
  <si>
    <t>652381,3/16 = 46121,33</t>
  </si>
  <si>
    <t xml:space="preserve">  - видатки на оплату електроенергії по зовнішньому  освітленню</t>
  </si>
  <si>
    <t xml:space="preserve">   - видатки на газопостачання на Монументі Слави</t>
  </si>
  <si>
    <t xml:space="preserve"> - видатки на водопостачання та водовідведення</t>
  </si>
  <si>
    <t>Завдання 1. Забезпечення утримання та поточного ремонту мереж зовнішнього освітлення</t>
  </si>
  <si>
    <t>кількість світлоточок всього:</t>
  </si>
  <si>
    <t>акти інвентаризації та технічні паспорти мереж</t>
  </si>
  <si>
    <t>в т.ч. - з лампами  розжарювання</t>
  </si>
  <si>
    <t xml:space="preserve"> - ДНаТ 150</t>
  </si>
  <si>
    <t xml:space="preserve"> - ДНаТ 100</t>
  </si>
  <si>
    <t xml:space="preserve"> - ДНаТ 70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</si>
  <si>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</si>
  <si>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</si>
  <si>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</si>
  <si>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>рішення про міський бюджет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</si>
  <si>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</si>
  <si>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</si>
  <si>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</si>
  <si>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 xml:space="preserve"> кВт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</si>
  <si>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</si>
  <si>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</si>
  <si>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</si>
  <si>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</si>
  <si>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кВт.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</si>
  <si>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</si>
  <si>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</si>
  <si>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</si>
  <si>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</si>
  <si>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</si>
  <si>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</si>
  <si>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</si>
  <si>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</si>
  <si>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</si>
  <si>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</si>
  <si>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</si>
  <si>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</si>
  <si>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</si>
  <si>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</si>
  <si>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</si>
  <si>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</si>
  <si>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</si>
  <si>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</si>
  <si>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</si>
  <si>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</si>
  <si>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</si>
  <si>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</si>
  <si>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</si>
  <si>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</si>
  <si>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утримання кладовищ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</si>
  <si>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</si>
  <si>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</si>
  <si>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</si>
  <si>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</si>
  <si>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площа кладовищ, яка підлягає прибиранню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</si>
  <si>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</si>
  <si>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</si>
  <si>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</si>
  <si>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</si>
  <si>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утримання, благоустрій та поточний ремонт 1 га кладовищ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</si>
  <si>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</si>
  <si>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</si>
  <si>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</si>
  <si>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</si>
  <si>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</si>
  <si>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</si>
  <si>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</si>
  <si>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</si>
  <si>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</si>
  <si>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</si>
  <si>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</si>
  <si>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</si>
  <si>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</si>
  <si>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</si>
  <si>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</si>
  <si>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</si>
  <si>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</si>
  <si>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</si>
  <si>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кількість мостів, шляхопроводів та пішохідних містків, що потребують ремонту</t>
  </si>
  <si>
    <t>площа мостів, шляхопроводів та пішохідних містків, що планується утримувати</t>
  </si>
  <si>
    <t>протяжність електричних мереж, капітальний ремонт яких планується  провести</t>
  </si>
  <si>
    <t xml:space="preserve">середній розмір витрат на капітальний ремонт 1 км електоромереж </t>
  </si>
  <si>
    <t>дефектний акт</t>
  </si>
  <si>
    <t xml:space="preserve">площа скверів, капітальний ремонт яких планується провести </t>
  </si>
  <si>
    <t>середні витрати на капітальний ремонт 1 м2 скверу</t>
  </si>
  <si>
    <t>протяжність пішохідного мосту через р.Тетерів, що планується капітально відремонтувати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</si>
  <si>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</si>
  <si>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</si>
  <si>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</si>
  <si>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</si>
  <si>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площа бордюрного каменю та мостових тумб на мостах, що планується пофарбувати</t>
  </si>
  <si>
    <t>середні видатки на утримання 1 моста, шляхопроводу та пішохідних містків в рік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</si>
  <si>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</si>
  <si>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</si>
  <si>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</si>
  <si>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</si>
  <si>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</si>
  <si>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</si>
  <si>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</si>
  <si>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</si>
  <si>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</si>
  <si>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</si>
  <si>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</si>
  <si>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</si>
  <si>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</si>
  <si>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</si>
  <si>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</si>
  <si>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</si>
  <si>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</si>
  <si>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</si>
  <si>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видатки на проведення заходів з захисту від підтоплення територій міста (прочищення водовідвідних канав, влаштування водовідведення)</t>
  </si>
  <si>
    <t>видатки на придбання та встановлення решіток та люків оглядових колодязів підземних інженерних мереж</t>
  </si>
  <si>
    <t>Завдання 7. Придбання та встановлення сміттєзбірних урн на вулицях міста</t>
  </si>
  <si>
    <t>видатки на придбання та встановлення сміттєзбірних урн</t>
  </si>
  <si>
    <t>вартість придбання та встановлення 1 урни</t>
  </si>
  <si>
    <t>відсоток освоєння коштів на придбання та встановлення сміттєзбірних урн</t>
  </si>
  <si>
    <t>кількість урн, яку планується придбати та встановити</t>
  </si>
  <si>
    <t>середні видатки на придбання та встановлення 1 решітки оглядових колодязів</t>
  </si>
  <si>
    <t>середні видатки на придбання та встановлення 1 люку оглядових колодязів</t>
  </si>
  <si>
    <t>Управління комунального господарства Житомирської міської ради (100203)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</si>
  <si>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</si>
  <si>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</si>
  <si>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</si>
  <si>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</si>
  <si>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>видатки на встановлення зливоприймальних решіток та люків</t>
  </si>
  <si>
    <t>199743,8+197414,9:158=2513,67</t>
  </si>
  <si>
    <t>590486,3:30,8=19171,63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</si>
  <si>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</si>
  <si>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</si>
  <si>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</si>
  <si>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забезпечуються захист довкілля, санітарне епідемічне благополуччя населення</t>
  </si>
  <si>
    <t>Формування сприятливого для життєдіяльності людини середовища, в умовах якого</t>
  </si>
  <si>
    <t>шт.</t>
  </si>
  <si>
    <t>+</t>
  </si>
  <si>
    <t>4298825,95:476,924</t>
  </si>
  <si>
    <t>5761625,5:</t>
  </si>
  <si>
    <t>площа території, яку необхідно утримувати</t>
  </si>
  <si>
    <t>видатки на утримання місць загального користування</t>
  </si>
  <si>
    <t>відсоток освоєння коштів на утримання місць загального користування</t>
  </si>
  <si>
    <t>кв.м.</t>
  </si>
  <si>
    <t>кількість працюючих для виконання робіт</t>
  </si>
  <si>
    <t>середньомісячні видатки на утримання 1 кв.м. місць загального користування</t>
  </si>
  <si>
    <t>177481,00:1800,0 =98,60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</si>
  <si>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</si>
  <si>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</si>
  <si>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</si>
  <si>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t xml:space="preserve"> - ДНаТ 250</t>
  </si>
  <si>
    <t xml:space="preserve"> - лампи металогалогенні, енергозберігаючі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</si>
  <si>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</si>
  <si>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</si>
  <si>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</si>
  <si>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</si>
  <si>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</si>
  <si>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</si>
  <si>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</si>
  <si>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</si>
  <si>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</si>
  <si>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</si>
  <si>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</si>
  <si>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</si>
  <si>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</si>
  <si>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</si>
  <si>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</si>
  <si>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 - проведення заходів з захисту від підтоплення територій міста (прочищення водопровідних канав, влаштування водовідведення</t>
  </si>
  <si>
    <t xml:space="preserve"> - придбання та встановлення решіток та люків оглядових колодязів підземних інженерних мереж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</si>
  <si>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</si>
  <si>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 - знешкодження омели, підсів газонів, садіння рослин, дерев, кущів,  обрізування кущів</t>
  </si>
  <si>
    <t xml:space="preserve">середні видатки на ремонт 1 оглядового колодязю та зливоприймальної решітки, люку 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</si>
  <si>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</si>
  <si>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</si>
  <si>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</si>
  <si>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</si>
  <si>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</si>
  <si>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</si>
  <si>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</si>
  <si>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</si>
  <si>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</si>
  <si>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</si>
  <si>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</si>
  <si>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</si>
  <si>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</si>
  <si>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906674,05:5,605=161761,65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</si>
  <si>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</si>
  <si>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</si>
  <si>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</si>
  <si>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</si>
  <si>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</si>
  <si>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</si>
  <si>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</si>
  <si>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</si>
  <si>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</si>
  <si>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</si>
  <si>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</si>
  <si>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</si>
  <si>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</si>
  <si>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</si>
  <si>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</si>
  <si>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</si>
  <si>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</si>
  <si>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</si>
  <si>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</si>
  <si>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</si>
  <si>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</si>
  <si>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</si>
  <si>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</si>
  <si>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</si>
  <si>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</si>
  <si>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</si>
  <si>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</si>
  <si>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</si>
  <si>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</si>
  <si>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</si>
  <si>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</si>
  <si>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</si>
  <si>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</si>
  <si>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</si>
  <si>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</si>
  <si>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</si>
  <si>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</si>
  <si>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</si>
  <si>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</si>
  <si>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</si>
  <si>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</si>
  <si>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</si>
  <si>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</si>
  <si>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</si>
  <si>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</si>
  <si>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</si>
  <si>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</si>
  <si>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</si>
  <si>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</si>
  <si>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</si>
  <si>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</si>
  <si>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</si>
  <si>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</si>
  <si>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</si>
  <si>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</si>
  <si>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5.8. Правила утримання зелених насаджень у населених пунктах України, затверджені наказом Міністерства будівництва, архітектури та Житлово-комунального господарства України від 10.04.2006 № 105.
</t>
  </si>
  <si>
    <t>5.11. Рішення міської  ради  від  15.03.2007р.  № 159  “Про  закріплення  територій  для  додержання  належного  санітарного  стану  в  м.Житомирі”.</t>
  </si>
  <si>
    <t xml:space="preserve">5.13. Необхідний мінімальний перелік вимог щодо порядку організації поховань і ритуального обслуговування населення, затвердженого наказом Держжитлокомунгоспу України  від 19 листопада 2003 р. № 193. </t>
  </si>
  <si>
    <t>5.10. Постанова НКРЕ України “Про затвердження Правил користування електричною енергією” від 31.07.1996р. №28, а також зміни та доповнення до них.</t>
  </si>
  <si>
    <t xml:space="preserve"> - видатки на догляд за квітниками</t>
  </si>
  <si>
    <t xml:space="preserve"> - інвентаризація зелених насаджень</t>
  </si>
  <si>
    <t>КПКВК</t>
  </si>
  <si>
    <t xml:space="preserve"> 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</si>
  <si>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</si>
  <si>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</si>
  <si>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</si>
  <si>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</si>
  <si>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</si>
  <si>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</si>
  <si>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</si>
  <si>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</si>
  <si>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>рішення про бюджет</t>
  </si>
  <si>
    <t>середні витрати на капітальний ремонт 1 ліхтаря</t>
  </si>
  <si>
    <t>кількість ліхтарів, капітальний ремонт, яких планується провести</t>
  </si>
  <si>
    <t>5.3. Закон України “Про благоустрій населених пунктів ” від 06.09.2005 р. №2807-IV.</t>
  </si>
  <si>
    <t>середні видатки на обладнання та капітальний ремонт 1 п.м. підвісного пішохідного мосту через р.Тетерів  в м.Житомирі</t>
  </si>
  <si>
    <t>середні видатки на проведення заходів з захисту 1 п.м. від підтоплення територій міста (прочищення водовідвідних канав, влаштування водовідведення)</t>
  </si>
  <si>
    <t xml:space="preserve"> - видатки на виконання робіт по прибиранню об"єктів благоустрою та озеленення</t>
  </si>
  <si>
    <t>протяжність мережі дощової каналізації, що планується відремонтувати від вул. Вітрука до вул.Бородія в м.Житомирі</t>
  </si>
  <si>
    <t>протяжність водовідвідних канав, яким необхідно провести заходи з захисту від підтоплення територій міста (прочищення водовідвідних канав, влаштування водовідведення)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</si>
  <si>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</si>
  <si>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5.15. Рішення міської ради від 28.12.15р. № 42 "Про міський бюджет на 2016 рік"  (зі змінами)</t>
  </si>
  <si>
    <t>5.16. Програма благоустрою та розвитку комунального господарства міста Житомира на 2016-2018 роки (зі змінами)</t>
  </si>
  <si>
    <t>Завдання 1:Забезпечення утримання та  ремонту мереж зовнішнього освітлення</t>
  </si>
  <si>
    <t>Завдання 3:Утримання та  ремонт кладовищ</t>
  </si>
  <si>
    <t>Завдання 4: Утримання та ремонт зливових мереж, штучних споруд, мостів та шляхопроводів</t>
  </si>
  <si>
    <t>Завдання 7:Придбання та встановлення сміттєзбірних урн на вулицях міста</t>
  </si>
  <si>
    <t>Завдання 6:Утримання місць загального користування</t>
  </si>
  <si>
    <t>Завдання 5:Утримання та поточний ремонт фонтанів</t>
  </si>
  <si>
    <t>видатки на капітальний ремонт зовнішнього освітлення з заміною ліхтарів з лампою розжарювання на світлодіодні ліхтарі та встановлення додаткових ліхтарів</t>
  </si>
  <si>
    <t>кількість проектно-кошторисних документацій, які необхідно виготовити</t>
  </si>
  <si>
    <t>середні видатки на виготовлення 1 проектно-кошторисної документації</t>
  </si>
  <si>
    <r>
      <t>Завдання 2:Відновлення, утримання та  ремонт об</t>
    </r>
    <r>
      <rPr>
        <sz val="9"/>
        <rFont val="Times New Roman"/>
        <family val="1"/>
      </rPr>
      <t>'</t>
    </r>
    <r>
      <rPr>
        <sz val="9"/>
        <rFont val="Arial Cyr"/>
        <family val="0"/>
      </rPr>
      <t>єктів благоустрою та озеленення в т.ч.кошти депутатів</t>
    </r>
  </si>
  <si>
    <t>видатки на виконання заходів програми в т.ч. кошти депутатів</t>
  </si>
  <si>
    <t>Кучерявенко О.В. 37-27-32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</si>
  <si>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 благоустрою населених пунктів”.</t>
  </si>
  <si>
    <t>5.7. Порядок визначення вартості робіт з утримання зелених насаджень в населених пунктах, затверджений наказом Державного комітету України з питань житлово-комунального господарства від 10.08.2005р. №121.</t>
  </si>
  <si>
    <t>5.9.  Правила технічної експлуатації електроустановок споживачів” затверджені наказом Міністерства палива та енергетики України  від 25.07.2006р. №258.</t>
  </si>
  <si>
    <t xml:space="preserve">5.12. Порядок утримання кладовищ та інших місць поховань, затверджений  наказом Держжитлокомунгоспу України  від 19 листопада 2003 р. № 193. </t>
  </si>
  <si>
    <t>5.14. Виробничі норми витрат матеріалів на виготовлення предметів ритуальної належності, затверджених наказом Держжитлокомунгоспу України від 29.08.2005 року № 137.</t>
  </si>
  <si>
    <t>видатки на капітальний ремонт мереж зовнішнього освітлення міста в т.ч. проектні роботи</t>
  </si>
  <si>
    <t xml:space="preserve"> - видатки на капітальний ремонт благоустрою території на розі вулиць Перемоги і Ольжича в м.Житомирі із розміщенням пам"ятника О.Ольжичу</t>
  </si>
  <si>
    <t xml:space="preserve">видатки на обладнання та капітальний ремонт  пішохідного підвісного мосту через р.Тетерів  в м.Житомир - ІІ етап. Антикорозійний захист та відновлення гранітних виробів при благоустрої вхідних майданчиків. </t>
  </si>
  <si>
    <t>видатки на капітальний ремонт зливової каналізації по вул. Покровській від вул. Грушевського до вул. Степана Бандери (проектні роботи)</t>
  </si>
  <si>
    <r>
      <t xml:space="preserve">                              ЗАТВЕРДЖЕНО
наказ      від 13.12.2016 р.   </t>
    </r>
    <r>
      <rPr>
        <sz val="10"/>
        <rFont val="Times New Roman Cyr"/>
        <family val="0"/>
      </rPr>
      <t>№114  - В</t>
    </r>
  </si>
  <si>
    <t xml:space="preserve">від 13.12.2016 р.   № 98 /Д                          </t>
  </si>
  <si>
    <t>Завдання 2 . Відновлення,утримання та поточний ремонт об'єктів благоустрою та озеленення вт.ч. кошти депутатів</t>
  </si>
  <si>
    <t>кількість  люків оглядових колодязів, які планується придбати</t>
  </si>
  <si>
    <t>кількість решіток оглядових колодязів, які планується придбати</t>
  </si>
  <si>
    <t>середні видатки на капітальний ремонт мереж 1 п.м  дощової каналізації від вул. Вітрука до вул. Бородія в м. Житомирі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</si>
</sst>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68" fontId="0" fillId="0" borderId="10" xfId="0" applyNumberFormat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top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distributed" wrapText="1"/>
    </xf>
    <xf numFmtId="0" fontId="16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68" fontId="16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167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3" xfId="53" applyFont="1" applyBorder="1" applyAlignment="1">
      <alignment/>
      <protection/>
    </xf>
    <xf numFmtId="167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53" applyFont="1" applyBorder="1" applyAlignment="1">
      <alignment/>
      <protection/>
    </xf>
    <xf numFmtId="167" fontId="0" fillId="0" borderId="0" xfId="53" applyNumberFormat="1" applyFont="1" applyAlignment="1">
      <alignment horizontal="center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3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0" fontId="0" fillId="0" borderId="14" xfId="0" applyBorder="1" applyAlignment="1">
      <alignment horizontal="left"/>
    </xf>
    <xf numFmtId="0" fontId="4" fillId="0" borderId="13" xfId="53" applyFont="1" applyBorder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0" fillId="0" borderId="11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center" wrapText="1"/>
    </xf>
    <xf numFmtId="168" fontId="0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168" fontId="9" fillId="0" borderId="10" xfId="0" applyNumberFormat="1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0" fillId="0" borderId="14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168" fontId="18" fillId="0" borderId="1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6"/>
  <sheetViews>
    <sheetView zoomScalePageLayoutView="0" workbookViewId="0" topLeftCell="A28">
      <selection activeCell="X36" sqref="X3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9"/>
      <c r="O1" s="147" t="s">
        <v>197</v>
      </c>
      <c r="P1" s="148"/>
      <c r="Q1" s="148"/>
      <c r="R1" s="148"/>
      <c r="S1" s="148"/>
    </row>
    <row r="2" spans="1:19" ht="12.75">
      <c r="A2" s="7"/>
      <c r="O2" s="148"/>
      <c r="P2" s="148"/>
      <c r="Q2" s="148"/>
      <c r="R2" s="148"/>
      <c r="S2" s="148"/>
    </row>
    <row r="3" spans="1:19" ht="12.75">
      <c r="A3" s="7"/>
      <c r="O3" s="148"/>
      <c r="P3" s="148"/>
      <c r="Q3" s="148"/>
      <c r="R3" s="148"/>
      <c r="S3" s="148"/>
    </row>
    <row r="4" spans="1:19" ht="12.75" customHeight="1">
      <c r="A4" s="7"/>
      <c r="O4" s="149" t="s">
        <v>157</v>
      </c>
      <c r="P4" s="134"/>
      <c r="Q4" s="134"/>
      <c r="R4" s="134"/>
      <c r="S4" s="134"/>
    </row>
    <row r="5" spans="1:19" ht="12.75">
      <c r="A5" s="7"/>
      <c r="O5" s="135" t="s">
        <v>295</v>
      </c>
      <c r="P5" s="135"/>
      <c r="Q5" s="135"/>
      <c r="R5" s="135"/>
      <c r="S5" s="135"/>
    </row>
    <row r="6" spans="1:19" ht="12.75" customHeight="1" hidden="1">
      <c r="A6" s="7"/>
      <c r="O6" s="135"/>
      <c r="P6" s="135"/>
      <c r="Q6" s="135"/>
      <c r="R6" s="135"/>
      <c r="S6" s="135"/>
    </row>
    <row r="7" spans="1:19" ht="14.25" customHeight="1">
      <c r="A7" s="7"/>
      <c r="O7" s="135"/>
      <c r="P7" s="135"/>
      <c r="Q7" s="135"/>
      <c r="R7" s="135"/>
      <c r="S7" s="135"/>
    </row>
    <row r="8" spans="1:19" ht="12.75" customHeight="1">
      <c r="A8" s="7"/>
      <c r="O8" s="136" t="s">
        <v>180</v>
      </c>
      <c r="P8" s="136"/>
      <c r="Q8" s="136"/>
      <c r="R8" s="136"/>
      <c r="S8" s="136"/>
    </row>
    <row r="9" spans="1:19" ht="12.75">
      <c r="A9" s="7"/>
      <c r="O9" s="137" t="s">
        <v>198</v>
      </c>
      <c r="P9" s="137"/>
      <c r="Q9" s="137"/>
      <c r="R9" s="137"/>
      <c r="S9" s="137"/>
    </row>
    <row r="10" spans="1:19" ht="12.75">
      <c r="A10" s="7"/>
      <c r="O10" s="138" t="s">
        <v>177</v>
      </c>
      <c r="P10" s="138"/>
      <c r="Q10" s="138"/>
      <c r="R10" s="138"/>
      <c r="S10" s="138"/>
    </row>
    <row r="11" spans="1:19" ht="12.75">
      <c r="A11" s="7"/>
      <c r="O11" s="152" t="s">
        <v>232</v>
      </c>
      <c r="P11" s="152"/>
      <c r="Q11" s="152"/>
      <c r="R11" s="152"/>
      <c r="S11" s="152"/>
    </row>
    <row r="12" spans="1:19" ht="26.25" customHeight="1">
      <c r="A12" s="7"/>
      <c r="O12" s="158" t="s">
        <v>199</v>
      </c>
      <c r="P12" s="158"/>
      <c r="Q12" s="158"/>
      <c r="R12" s="158"/>
      <c r="S12" s="158"/>
    </row>
    <row r="13" spans="1:19" ht="12.75">
      <c r="A13" s="7"/>
      <c r="O13" s="139" t="s">
        <v>296</v>
      </c>
      <c r="P13" s="139"/>
      <c r="Q13" s="139"/>
      <c r="R13" s="139"/>
      <c r="S13" s="139"/>
    </row>
    <row r="14" spans="1:19" ht="18" customHeight="1">
      <c r="A14" s="7"/>
      <c r="O14" s="140"/>
      <c r="P14" s="140"/>
      <c r="Q14" s="140"/>
      <c r="R14" s="140"/>
      <c r="S14" s="140"/>
    </row>
    <row r="15" spans="1:19" ht="9.75" customHeight="1">
      <c r="A15" s="7"/>
      <c r="O15" s="13"/>
      <c r="P15" s="13"/>
      <c r="Q15" s="13"/>
      <c r="R15" s="13"/>
      <c r="S15" s="13"/>
    </row>
    <row r="16" spans="1:19" ht="18">
      <c r="A16" s="1"/>
      <c r="B16" s="2"/>
      <c r="C16" s="2"/>
      <c r="D16" s="2"/>
      <c r="E16" s="2"/>
      <c r="F16" s="2"/>
      <c r="G16" s="2"/>
      <c r="H16" s="47" t="s">
        <v>188</v>
      </c>
      <c r="I16" s="47"/>
      <c r="J16" s="47"/>
      <c r="K16" s="47"/>
      <c r="L16" s="47"/>
      <c r="M16" s="47"/>
      <c r="N16" s="47"/>
      <c r="S16" s="2"/>
    </row>
    <row r="17" spans="1:19" ht="14.25">
      <c r="A17" s="1"/>
      <c r="B17" s="2"/>
      <c r="C17" s="2"/>
      <c r="D17" s="128" t="s">
        <v>271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2"/>
    </row>
    <row r="18" spans="1:19" ht="14.25">
      <c r="A18" s="1"/>
      <c r="B18" s="2"/>
      <c r="C18" s="2"/>
      <c r="D18" s="2"/>
      <c r="E18" s="2"/>
      <c r="F18" s="2"/>
      <c r="G18" s="2"/>
      <c r="H18" s="14"/>
      <c r="I18" s="4"/>
      <c r="J18" s="4"/>
      <c r="K18" s="4"/>
      <c r="L18" s="4"/>
      <c r="M18" s="4"/>
      <c r="N18" s="4"/>
      <c r="S18" s="2"/>
    </row>
    <row r="19" spans="1:19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200</v>
      </c>
      <c r="B20" s="160">
        <v>4100000</v>
      </c>
      <c r="C20" s="160"/>
      <c r="D20" s="2"/>
      <c r="E20" s="154" t="s">
        <v>181</v>
      </c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5"/>
    </row>
    <row r="21" spans="1:19" ht="14.25" customHeight="1">
      <c r="A21" s="1"/>
      <c r="B21" s="129" t="s">
        <v>201</v>
      </c>
      <c r="C21" s="129"/>
      <c r="D21" s="2"/>
      <c r="E21" s="127" t="s">
        <v>202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6"/>
      <c r="Q21" s="6"/>
      <c r="R21" s="3"/>
      <c r="S21" s="3"/>
    </row>
    <row r="22" spans="1:19" ht="6" customHeight="1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" t="s">
        <v>203</v>
      </c>
      <c r="B23" s="156">
        <v>4110000</v>
      </c>
      <c r="C23" s="156"/>
      <c r="D23" s="2"/>
      <c r="E23" s="154" t="s">
        <v>128</v>
      </c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5"/>
    </row>
    <row r="24" spans="1:19" ht="12.75">
      <c r="A24" s="1"/>
      <c r="B24" s="129" t="s">
        <v>201</v>
      </c>
      <c r="C24" s="129"/>
      <c r="D24" s="2"/>
      <c r="E24" s="127" t="s">
        <v>204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6"/>
      <c r="Q24" s="6"/>
      <c r="R24" s="3"/>
      <c r="S24" s="3"/>
    </row>
    <row r="25" spans="1:19" ht="6" customHeight="1">
      <c r="A25" s="1"/>
      <c r="B25" s="17"/>
      <c r="C25" s="17"/>
      <c r="D25" s="3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/>
      <c r="S25" s="3"/>
    </row>
    <row r="26" spans="1:19" ht="12.75">
      <c r="A26" s="1" t="s">
        <v>206</v>
      </c>
      <c r="B26" s="131">
        <v>4116060</v>
      </c>
      <c r="C26" s="131"/>
      <c r="D26" s="59" t="s">
        <v>117</v>
      </c>
      <c r="E26" s="62" t="s">
        <v>261</v>
      </c>
      <c r="F26" s="62"/>
      <c r="G26" s="62"/>
      <c r="H26" s="62"/>
      <c r="I26" s="62"/>
      <c r="J26" s="62"/>
      <c r="K26" s="62"/>
      <c r="L26" s="62"/>
      <c r="M26" s="60"/>
      <c r="N26" s="60"/>
      <c r="O26" s="60"/>
      <c r="P26" s="73"/>
      <c r="Q26" s="73"/>
      <c r="R26" s="36"/>
      <c r="S26" s="61"/>
    </row>
    <row r="27" spans="1:19" ht="12.75">
      <c r="A27" s="1"/>
      <c r="B27" s="132" t="s">
        <v>201</v>
      </c>
      <c r="C27" s="132"/>
      <c r="D27" s="42" t="s">
        <v>194</v>
      </c>
      <c r="I27" s="61" t="s">
        <v>205</v>
      </c>
      <c r="J27" s="72"/>
      <c r="K27" s="72"/>
      <c r="L27" s="72"/>
      <c r="M27" s="72"/>
      <c r="N27" s="3"/>
      <c r="O27" s="3"/>
      <c r="S27" s="3"/>
    </row>
    <row r="28" spans="1:19" ht="6" customHeight="1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S28" s="3"/>
    </row>
    <row r="29" spans="1:19" ht="12.75">
      <c r="A29" s="1"/>
      <c r="B29" s="2"/>
      <c r="C29" s="2"/>
      <c r="D29" s="2"/>
      <c r="E29" s="31"/>
      <c r="F29" s="31"/>
      <c r="G29" s="31"/>
      <c r="H29" s="3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"/>
    </row>
    <row r="30" spans="1:19" ht="12.75">
      <c r="A30" s="1" t="s">
        <v>207</v>
      </c>
      <c r="B30" s="44" t="s">
        <v>182</v>
      </c>
      <c r="C30" s="3"/>
      <c r="D30" s="3"/>
      <c r="E30" s="3"/>
      <c r="F30" s="3"/>
      <c r="G30" s="3"/>
      <c r="H30" s="3"/>
      <c r="I30" s="133">
        <f>R76</f>
        <v>60819</v>
      </c>
      <c r="J30" s="133"/>
      <c r="K30" s="3" t="s">
        <v>183</v>
      </c>
      <c r="L30" s="3"/>
      <c r="M30" s="3"/>
      <c r="N30" s="3"/>
      <c r="O30" s="3"/>
      <c r="P30" s="3"/>
      <c r="Q30" s="3"/>
      <c r="R30" s="3"/>
      <c r="S30" s="3"/>
    </row>
    <row r="31" spans="1:19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6" ht="12.75">
      <c r="A32" s="7"/>
      <c r="B32" s="4" t="s">
        <v>184</v>
      </c>
      <c r="C32" s="4"/>
      <c r="D32" s="4"/>
      <c r="E32" s="46">
        <f>N76</f>
        <v>37031.577000000005</v>
      </c>
      <c r="F32" s="4" t="s">
        <v>185</v>
      </c>
      <c r="G32" s="4"/>
      <c r="H32" s="4"/>
      <c r="I32" s="4"/>
      <c r="J32" s="4"/>
      <c r="K32" s="4"/>
      <c r="L32" s="130">
        <f>P76</f>
        <v>23787.423000000003</v>
      </c>
      <c r="M32" s="130"/>
      <c r="N32" s="4" t="s">
        <v>186</v>
      </c>
      <c r="O32" s="4"/>
      <c r="P32" s="4"/>
    </row>
    <row r="33" spans="1:16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8" ht="18.75" customHeight="1">
      <c r="A36" s="7" t="s">
        <v>208</v>
      </c>
      <c r="B36" s="148" t="s">
        <v>223</v>
      </c>
      <c r="C36" s="148"/>
      <c r="D36" s="148"/>
      <c r="E36" s="148"/>
      <c r="F36" s="148"/>
      <c r="G36" s="148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15.75" customHeight="1">
      <c r="A37" s="7"/>
      <c r="B37" s="153" t="s">
        <v>237</v>
      </c>
      <c r="C37" s="153"/>
      <c r="D37" s="153"/>
      <c r="E37" s="153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" customHeight="1">
      <c r="A38" s="7"/>
      <c r="B38" s="153" t="s">
        <v>238</v>
      </c>
      <c r="C38" s="153"/>
      <c r="D38" s="153"/>
      <c r="E38" s="153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8" customHeight="1">
      <c r="A39" s="7"/>
      <c r="B39" s="153" t="s">
        <v>265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3"/>
      <c r="N39" s="13"/>
      <c r="O39" s="13"/>
      <c r="P39" s="13"/>
      <c r="Q39" s="13"/>
      <c r="R39" s="13"/>
    </row>
    <row r="40" spans="1:18" ht="17.25" customHeight="1">
      <c r="A40" s="7"/>
      <c r="B40" s="157" t="s">
        <v>239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3"/>
      <c r="M40" s="13"/>
      <c r="N40" s="13"/>
      <c r="O40" s="13"/>
      <c r="P40" s="13"/>
      <c r="Q40" s="13"/>
      <c r="R40" s="13"/>
    </row>
    <row r="41" spans="1:19" ht="30.75" customHeight="1">
      <c r="A41" s="7"/>
      <c r="B41" s="159" t="s">
        <v>286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</row>
    <row r="42" spans="1:18" ht="17.25" customHeight="1">
      <c r="A42" s="7"/>
      <c r="B42" s="153" t="s">
        <v>187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3"/>
      <c r="N42" s="13"/>
      <c r="O42" s="13"/>
      <c r="P42" s="13"/>
      <c r="Q42" s="13"/>
      <c r="R42" s="13"/>
    </row>
    <row r="43" spans="1:19" ht="24.75" customHeight="1">
      <c r="A43" s="7"/>
      <c r="B43" s="159" t="s">
        <v>287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</row>
    <row r="44" spans="1:19" ht="26.25" customHeight="1">
      <c r="A44" s="7"/>
      <c r="B44" s="145" t="s">
        <v>246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1:19" ht="27" customHeight="1">
      <c r="A45" s="7"/>
      <c r="B45" s="143" t="s">
        <v>288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</row>
    <row r="46" spans="1:19" ht="27" customHeight="1">
      <c r="A46" s="7"/>
      <c r="B46" s="165" t="s">
        <v>249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24" ht="30" customHeight="1">
      <c r="A47" s="7"/>
      <c r="B47" s="165" t="s">
        <v>247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X47" t="s">
        <v>253</v>
      </c>
    </row>
    <row r="48" spans="1:19" ht="30.75" customHeight="1">
      <c r="A48" s="7"/>
      <c r="B48" s="176" t="s">
        <v>289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1:19" ht="27" customHeight="1">
      <c r="A49" s="7"/>
      <c r="B49" s="159" t="s">
        <v>248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1:19" ht="30" customHeight="1">
      <c r="A50" s="7"/>
      <c r="B50" s="159" t="s">
        <v>290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</row>
    <row r="51" spans="1:19" ht="15.75" customHeight="1">
      <c r="A51" s="7"/>
      <c r="B51" s="144" t="s">
        <v>272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25"/>
      <c r="Q51" s="25"/>
      <c r="R51" s="23"/>
      <c r="S51" s="23"/>
    </row>
    <row r="52" spans="1:19" ht="12.75" customHeight="1">
      <c r="A52" s="7"/>
      <c r="B52" s="176" t="s">
        <v>273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</row>
    <row r="53" spans="1:19" ht="13.5" customHeight="1">
      <c r="A53" s="7" t="s">
        <v>209</v>
      </c>
      <c r="B53" s="150" t="s">
        <v>224</v>
      </c>
      <c r="C53" s="150"/>
      <c r="D53" s="150"/>
      <c r="E53" s="150" t="s">
        <v>140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</row>
    <row r="54" spans="1:19" ht="15.75" customHeight="1">
      <c r="A54" s="7"/>
      <c r="B54" s="4"/>
      <c r="C54" s="4"/>
      <c r="D54" s="4"/>
      <c r="E54" s="186" t="s">
        <v>139</v>
      </c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</row>
    <row r="55" spans="1:18" ht="5.25" customHeight="1">
      <c r="A55" s="7"/>
      <c r="B55" s="4"/>
      <c r="C55" s="4"/>
      <c r="D55" s="4"/>
      <c r="E55" s="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3" ht="12.75">
      <c r="A56" s="7" t="s">
        <v>210</v>
      </c>
      <c r="B56" s="148" t="s">
        <v>178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8.25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9" ht="12.75">
      <c r="A58" s="151" t="s">
        <v>211</v>
      </c>
      <c r="B58" s="142"/>
      <c r="C58" s="33" t="s">
        <v>195</v>
      </c>
      <c r="D58" s="33" t="s">
        <v>194</v>
      </c>
      <c r="E58" s="151" t="s">
        <v>240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2"/>
    </row>
    <row r="59" spans="1:19" ht="12.75">
      <c r="A59" s="151">
        <v>1</v>
      </c>
      <c r="B59" s="142"/>
      <c r="C59" s="34"/>
      <c r="D59" s="32"/>
      <c r="E59" s="182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83"/>
    </row>
    <row r="60" spans="1:19" ht="3.75" customHeight="1">
      <c r="A60" s="12"/>
      <c r="B60" s="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3"/>
      <c r="P60" s="13"/>
      <c r="Q60" s="13"/>
      <c r="R60" s="13"/>
      <c r="S60" s="13"/>
    </row>
    <row r="61" spans="1:9" ht="12.75">
      <c r="A61" s="7" t="s">
        <v>212</v>
      </c>
      <c r="B61" s="24" t="s">
        <v>179</v>
      </c>
      <c r="C61" s="24"/>
      <c r="D61" s="24"/>
      <c r="E61" s="24"/>
      <c r="F61" s="24"/>
      <c r="G61" s="24"/>
      <c r="H61" s="24"/>
      <c r="I61" s="24"/>
    </row>
    <row r="62" spans="1:39" ht="25.5" customHeight="1">
      <c r="A62" s="26" t="s">
        <v>211</v>
      </c>
      <c r="B62" s="179" t="s">
        <v>252</v>
      </c>
      <c r="C62" s="180"/>
      <c r="D62" s="180"/>
      <c r="E62" s="179" t="s">
        <v>194</v>
      </c>
      <c r="F62" s="180"/>
      <c r="G62" s="185" t="s">
        <v>158</v>
      </c>
      <c r="H62" s="185"/>
      <c r="I62" s="185"/>
      <c r="J62" s="185"/>
      <c r="K62" s="185"/>
      <c r="L62" s="185"/>
      <c r="M62" s="77"/>
      <c r="N62" s="174" t="s">
        <v>214</v>
      </c>
      <c r="O62" s="175"/>
      <c r="P62" s="174" t="s">
        <v>161</v>
      </c>
      <c r="Q62" s="175"/>
      <c r="R62" s="174" t="s">
        <v>230</v>
      </c>
      <c r="S62" s="175"/>
      <c r="U62" s="28"/>
      <c r="V62" s="13"/>
      <c r="W62" s="13"/>
      <c r="X62" s="13"/>
      <c r="Y62" s="13"/>
      <c r="Z62" s="13"/>
      <c r="AA62" s="13"/>
      <c r="AB62" s="13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2.75" customHeight="1">
      <c r="A63" s="26">
        <v>1</v>
      </c>
      <c r="B63" s="179">
        <v>2</v>
      </c>
      <c r="C63" s="180"/>
      <c r="D63" s="181"/>
      <c r="E63" s="179">
        <v>3</v>
      </c>
      <c r="F63" s="180"/>
      <c r="G63" s="184">
        <v>4</v>
      </c>
      <c r="H63" s="184"/>
      <c r="I63" s="184"/>
      <c r="J63" s="184"/>
      <c r="K63" s="184"/>
      <c r="L63" s="184"/>
      <c r="M63" s="76"/>
      <c r="N63" s="172">
        <v>5</v>
      </c>
      <c r="O63" s="173"/>
      <c r="P63" s="172">
        <v>6</v>
      </c>
      <c r="Q63" s="173"/>
      <c r="R63" s="172">
        <v>7</v>
      </c>
      <c r="S63" s="173"/>
      <c r="U63" s="80"/>
      <c r="V63" s="242"/>
      <c r="W63" s="242"/>
      <c r="X63" s="242"/>
      <c r="Y63" s="242"/>
      <c r="Z63" s="242"/>
      <c r="AA63" s="242"/>
      <c r="AB63" s="245"/>
      <c r="AC63" s="245"/>
      <c r="AD63" s="245"/>
      <c r="AE63" s="245"/>
      <c r="AF63" s="245"/>
      <c r="AG63" s="245"/>
      <c r="AH63" s="65"/>
      <c r="AI63" s="245"/>
      <c r="AJ63" s="245"/>
      <c r="AK63" s="245"/>
      <c r="AL63" s="245"/>
      <c r="AM63" s="65"/>
    </row>
    <row r="64" spans="1:39" ht="28.5" customHeight="1">
      <c r="A64" s="11"/>
      <c r="B64" s="161">
        <v>4116060</v>
      </c>
      <c r="C64" s="161"/>
      <c r="D64" s="161"/>
      <c r="E64" s="162" t="s">
        <v>117</v>
      </c>
      <c r="F64" s="162"/>
      <c r="G64" s="171" t="s">
        <v>274</v>
      </c>
      <c r="H64" s="171"/>
      <c r="I64" s="171"/>
      <c r="J64" s="171"/>
      <c r="K64" s="171"/>
      <c r="L64" s="171"/>
      <c r="M64" s="74"/>
      <c r="N64" s="177">
        <v>10027.681</v>
      </c>
      <c r="O64" s="177"/>
      <c r="P64" s="178">
        <v>18623.08</v>
      </c>
      <c r="Q64" s="178"/>
      <c r="R64" s="89"/>
      <c r="S64" s="89">
        <f aca="true" t="shared" si="0" ref="S64:S73">N64+P64</f>
        <v>28650.761000000002</v>
      </c>
      <c r="U64" s="81"/>
      <c r="V64" s="243"/>
      <c r="W64" s="243"/>
      <c r="X64" s="243"/>
      <c r="Y64" s="243"/>
      <c r="Z64" s="243"/>
      <c r="AA64" s="243"/>
      <c r="AB64" s="231"/>
      <c r="AC64" s="231"/>
      <c r="AD64" s="231"/>
      <c r="AE64" s="231"/>
      <c r="AF64" s="229"/>
      <c r="AG64" s="229"/>
      <c r="AH64" s="231"/>
      <c r="AI64" s="231"/>
      <c r="AJ64" s="231"/>
      <c r="AK64" s="231"/>
      <c r="AL64" s="229"/>
      <c r="AM64" s="229"/>
    </row>
    <row r="65" spans="1:39" ht="27" customHeight="1">
      <c r="A65" s="11"/>
      <c r="B65" s="161">
        <v>4116060</v>
      </c>
      <c r="C65" s="161"/>
      <c r="D65" s="161"/>
      <c r="E65" s="162" t="s">
        <v>117</v>
      </c>
      <c r="F65" s="162"/>
      <c r="G65" s="171" t="s">
        <v>11</v>
      </c>
      <c r="H65" s="171"/>
      <c r="I65" s="171"/>
      <c r="J65" s="171"/>
      <c r="K65" s="171"/>
      <c r="L65" s="171"/>
      <c r="M65" s="74"/>
      <c r="N65" s="177">
        <v>3663.784</v>
      </c>
      <c r="O65" s="177"/>
      <c r="P65" s="178"/>
      <c r="Q65" s="178"/>
      <c r="R65" s="89"/>
      <c r="S65" s="89">
        <f t="shared" si="0"/>
        <v>3663.784</v>
      </c>
      <c r="U65" s="83"/>
      <c r="V65" s="243"/>
      <c r="W65" s="243"/>
      <c r="X65" s="243"/>
      <c r="Y65" s="243"/>
      <c r="Z65" s="243"/>
      <c r="AA65" s="243"/>
      <c r="AB65" s="231"/>
      <c r="AC65" s="231"/>
      <c r="AD65" s="229"/>
      <c r="AE65" s="229"/>
      <c r="AF65" s="229"/>
      <c r="AG65" s="229"/>
      <c r="AH65" s="231"/>
      <c r="AI65" s="231"/>
      <c r="AJ65" s="229"/>
      <c r="AK65" s="229"/>
      <c r="AL65" s="229"/>
      <c r="AM65" s="229"/>
    </row>
    <row r="66" spans="1:39" ht="37.5" customHeight="1">
      <c r="A66" s="11"/>
      <c r="B66" s="161">
        <v>4116060</v>
      </c>
      <c r="C66" s="161"/>
      <c r="D66" s="161"/>
      <c r="E66" s="162" t="s">
        <v>117</v>
      </c>
      <c r="F66" s="162"/>
      <c r="G66" s="191" t="s">
        <v>283</v>
      </c>
      <c r="H66" s="191"/>
      <c r="I66" s="191"/>
      <c r="J66" s="191"/>
      <c r="K66" s="191"/>
      <c r="L66" s="191"/>
      <c r="M66" s="16"/>
      <c r="N66" s="126">
        <v>11816.514</v>
      </c>
      <c r="O66" s="126"/>
      <c r="P66" s="190">
        <v>3304.959</v>
      </c>
      <c r="Q66" s="190"/>
      <c r="R66" s="89"/>
      <c r="S66" s="89">
        <f t="shared" si="0"/>
        <v>15121.472999999998</v>
      </c>
      <c r="U66" s="81"/>
      <c r="V66" s="254"/>
      <c r="W66" s="254"/>
      <c r="X66" s="254"/>
      <c r="Y66" s="254"/>
      <c r="Z66" s="254"/>
      <c r="AA66" s="254"/>
      <c r="AB66" s="231"/>
      <c r="AC66" s="231"/>
      <c r="AD66" s="231"/>
      <c r="AE66" s="231"/>
      <c r="AF66" s="229"/>
      <c r="AG66" s="229"/>
      <c r="AH66" s="231"/>
      <c r="AI66" s="231"/>
      <c r="AJ66" s="231"/>
      <c r="AK66" s="231"/>
      <c r="AL66" s="229"/>
      <c r="AM66" s="229"/>
    </row>
    <row r="67" spans="1:39" ht="28.5" customHeight="1">
      <c r="A67" s="11"/>
      <c r="B67" s="161">
        <v>4116060</v>
      </c>
      <c r="C67" s="161"/>
      <c r="D67" s="161"/>
      <c r="E67" s="162" t="s">
        <v>117</v>
      </c>
      <c r="F67" s="162"/>
      <c r="G67" s="187" t="s">
        <v>12</v>
      </c>
      <c r="H67" s="188"/>
      <c r="I67" s="188"/>
      <c r="J67" s="188"/>
      <c r="K67" s="188"/>
      <c r="L67" s="189"/>
      <c r="M67" s="16"/>
      <c r="N67" s="126">
        <v>214.614</v>
      </c>
      <c r="O67" s="126"/>
      <c r="P67" s="190"/>
      <c r="Q67" s="190"/>
      <c r="R67" s="89"/>
      <c r="S67" s="89">
        <f t="shared" si="0"/>
        <v>214.614</v>
      </c>
      <c r="U67" s="83"/>
      <c r="V67" s="254"/>
      <c r="W67" s="254"/>
      <c r="X67" s="254"/>
      <c r="Y67" s="254"/>
      <c r="Z67" s="254"/>
      <c r="AA67" s="254"/>
      <c r="AB67" s="231"/>
      <c r="AC67" s="231"/>
      <c r="AD67" s="229"/>
      <c r="AE67" s="229"/>
      <c r="AF67" s="229"/>
      <c r="AG67" s="229"/>
      <c r="AH67" s="231"/>
      <c r="AI67" s="231"/>
      <c r="AJ67" s="229"/>
      <c r="AK67" s="229"/>
      <c r="AL67" s="255"/>
      <c r="AM67" s="245"/>
    </row>
    <row r="68" spans="1:39" ht="23.25" customHeight="1">
      <c r="A68" s="11"/>
      <c r="B68" s="161">
        <v>4116060</v>
      </c>
      <c r="C68" s="161"/>
      <c r="D68" s="161"/>
      <c r="E68" s="162" t="s">
        <v>117</v>
      </c>
      <c r="F68" s="162"/>
      <c r="G68" s="171" t="s">
        <v>275</v>
      </c>
      <c r="H68" s="171"/>
      <c r="I68" s="171"/>
      <c r="J68" s="171"/>
      <c r="K68" s="171"/>
      <c r="L68" s="171"/>
      <c r="M68" s="16"/>
      <c r="N68" s="126">
        <v>7815.5</v>
      </c>
      <c r="O68" s="126"/>
      <c r="P68" s="190"/>
      <c r="Q68" s="190"/>
      <c r="R68" s="89"/>
      <c r="S68" s="89">
        <f t="shared" si="0"/>
        <v>7815.5</v>
      </c>
      <c r="U68" s="83"/>
      <c r="V68" s="244"/>
      <c r="W68" s="244"/>
      <c r="X68" s="244"/>
      <c r="Y68" s="244"/>
      <c r="Z68" s="244"/>
      <c r="AA68" s="244"/>
      <c r="AB68" s="231"/>
      <c r="AC68" s="231"/>
      <c r="AD68" s="229"/>
      <c r="AE68" s="229"/>
      <c r="AF68" s="229"/>
      <c r="AG68" s="229"/>
      <c r="AH68" s="231"/>
      <c r="AI68" s="231"/>
      <c r="AJ68" s="229"/>
      <c r="AK68" s="229"/>
      <c r="AL68" s="229"/>
      <c r="AM68" s="229"/>
    </row>
    <row r="69" spans="1:39" ht="34.5" customHeight="1">
      <c r="A69" s="11"/>
      <c r="B69" s="161">
        <v>4116060</v>
      </c>
      <c r="C69" s="161"/>
      <c r="D69" s="161"/>
      <c r="E69" s="162" t="s">
        <v>117</v>
      </c>
      <c r="F69" s="162"/>
      <c r="G69" s="191" t="s">
        <v>276</v>
      </c>
      <c r="H69" s="191"/>
      <c r="I69" s="191"/>
      <c r="J69" s="191"/>
      <c r="K69" s="191"/>
      <c r="L69" s="191"/>
      <c r="M69" s="16"/>
      <c r="N69" s="126">
        <v>3183.3</v>
      </c>
      <c r="O69" s="126"/>
      <c r="P69" s="190">
        <v>1859.384</v>
      </c>
      <c r="Q69" s="190"/>
      <c r="R69" s="89"/>
      <c r="S69" s="89">
        <f t="shared" si="0"/>
        <v>5042.684</v>
      </c>
      <c r="U69" s="81"/>
      <c r="V69" s="253"/>
      <c r="W69" s="254"/>
      <c r="X69" s="254"/>
      <c r="Y69" s="254"/>
      <c r="Z69" s="254"/>
      <c r="AA69" s="254"/>
      <c r="AB69" s="231"/>
      <c r="AC69" s="231"/>
      <c r="AD69" s="231"/>
      <c r="AE69" s="231"/>
      <c r="AF69" s="229"/>
      <c r="AG69" s="229"/>
      <c r="AH69" s="231"/>
      <c r="AI69" s="231"/>
      <c r="AJ69" s="231"/>
      <c r="AK69" s="231"/>
      <c r="AL69" s="229"/>
      <c r="AM69" s="229"/>
    </row>
    <row r="70" spans="1:39" ht="51.75" customHeight="1">
      <c r="A70" s="11"/>
      <c r="B70" s="161">
        <v>4116060</v>
      </c>
      <c r="C70" s="161"/>
      <c r="D70" s="161"/>
      <c r="E70" s="162" t="s">
        <v>117</v>
      </c>
      <c r="F70" s="162"/>
      <c r="G70" s="166" t="s">
        <v>172</v>
      </c>
      <c r="H70" s="167"/>
      <c r="I70" s="167"/>
      <c r="J70" s="167"/>
      <c r="K70" s="167"/>
      <c r="L70" s="168"/>
      <c r="M70" s="16"/>
      <c r="N70" s="169">
        <v>100</v>
      </c>
      <c r="O70" s="170"/>
      <c r="P70" s="163"/>
      <c r="Q70" s="164"/>
      <c r="R70" s="89"/>
      <c r="S70" s="89">
        <f t="shared" si="0"/>
        <v>100</v>
      </c>
      <c r="U70" s="81"/>
      <c r="V70" s="91"/>
      <c r="W70" s="91"/>
      <c r="X70" s="91"/>
      <c r="Y70" s="91"/>
      <c r="Z70" s="91"/>
      <c r="AA70" s="91"/>
      <c r="AB70" s="87"/>
      <c r="AC70" s="87"/>
      <c r="AD70" s="87"/>
      <c r="AE70" s="87"/>
      <c r="AF70" s="86"/>
      <c r="AG70" s="86"/>
      <c r="AH70" s="87"/>
      <c r="AI70" s="87"/>
      <c r="AJ70" s="87"/>
      <c r="AK70" s="87"/>
      <c r="AL70" s="86"/>
      <c r="AM70" s="86"/>
    </row>
    <row r="71" spans="1:39" ht="39" customHeight="1">
      <c r="A71" s="11"/>
      <c r="B71" s="161">
        <v>4116060</v>
      </c>
      <c r="C71" s="161"/>
      <c r="D71" s="161"/>
      <c r="E71" s="162" t="s">
        <v>117</v>
      </c>
      <c r="F71" s="162"/>
      <c r="G71" s="166" t="s">
        <v>173</v>
      </c>
      <c r="H71" s="167"/>
      <c r="I71" s="167"/>
      <c r="J71" s="167"/>
      <c r="K71" s="167"/>
      <c r="L71" s="168"/>
      <c r="M71" s="16"/>
      <c r="N71" s="169">
        <v>199</v>
      </c>
      <c r="O71" s="170"/>
      <c r="P71" s="163"/>
      <c r="Q71" s="164"/>
      <c r="R71" s="89"/>
      <c r="S71" s="89">
        <f t="shared" si="0"/>
        <v>199</v>
      </c>
      <c r="U71" s="81"/>
      <c r="V71" s="91"/>
      <c r="W71" s="91"/>
      <c r="X71" s="91"/>
      <c r="Y71" s="91"/>
      <c r="Z71" s="91"/>
      <c r="AA71" s="91"/>
      <c r="AB71" s="87"/>
      <c r="AC71" s="87"/>
      <c r="AD71" s="87"/>
      <c r="AE71" s="87"/>
      <c r="AF71" s="86"/>
      <c r="AG71" s="86"/>
      <c r="AH71" s="87"/>
      <c r="AI71" s="87"/>
      <c r="AJ71" s="87"/>
      <c r="AK71" s="87"/>
      <c r="AL71" s="86"/>
      <c r="AM71" s="86"/>
    </row>
    <row r="72" spans="1:39" ht="25.5" customHeight="1">
      <c r="A72" s="11"/>
      <c r="B72" s="179">
        <v>4116060</v>
      </c>
      <c r="C72" s="180"/>
      <c r="D72" s="181"/>
      <c r="E72" s="248" t="s">
        <v>117</v>
      </c>
      <c r="F72" s="249"/>
      <c r="G72" s="250" t="s">
        <v>279</v>
      </c>
      <c r="H72" s="251"/>
      <c r="I72" s="251"/>
      <c r="J72" s="251"/>
      <c r="K72" s="251"/>
      <c r="L72" s="252"/>
      <c r="M72" s="16"/>
      <c r="N72" s="169">
        <v>817.582</v>
      </c>
      <c r="O72" s="170"/>
      <c r="P72" s="163"/>
      <c r="Q72" s="164"/>
      <c r="R72" s="89"/>
      <c r="S72" s="89">
        <f t="shared" si="0"/>
        <v>817.582</v>
      </c>
      <c r="U72" s="83"/>
      <c r="V72" s="82"/>
      <c r="W72" s="82"/>
      <c r="X72" s="82"/>
      <c r="Y72" s="82"/>
      <c r="Z72" s="82"/>
      <c r="AA72" s="82"/>
      <c r="AB72" s="231"/>
      <c r="AC72" s="231"/>
      <c r="AD72" s="229"/>
      <c r="AE72" s="229"/>
      <c r="AF72" s="229"/>
      <c r="AG72" s="229"/>
      <c r="AH72" s="231"/>
      <c r="AI72" s="231"/>
      <c r="AJ72" s="229"/>
      <c r="AK72" s="229"/>
      <c r="AL72" s="229"/>
      <c r="AM72" s="229"/>
    </row>
    <row r="73" spans="1:39" ht="24" customHeight="1">
      <c r="A73" s="11"/>
      <c r="B73" s="179">
        <v>4116060</v>
      </c>
      <c r="C73" s="180"/>
      <c r="D73" s="181"/>
      <c r="E73" s="248" t="s">
        <v>117</v>
      </c>
      <c r="F73" s="249"/>
      <c r="G73" s="250" t="s">
        <v>13</v>
      </c>
      <c r="H73" s="251"/>
      <c r="I73" s="251"/>
      <c r="J73" s="251"/>
      <c r="K73" s="251"/>
      <c r="L73" s="252"/>
      <c r="M73" s="16"/>
      <c r="N73" s="169">
        <v>80.302</v>
      </c>
      <c r="O73" s="170"/>
      <c r="P73" s="163"/>
      <c r="Q73" s="164"/>
      <c r="R73" s="89"/>
      <c r="S73" s="89">
        <f t="shared" si="0"/>
        <v>80.302</v>
      </c>
      <c r="U73" s="83"/>
      <c r="V73" s="244"/>
      <c r="W73" s="244"/>
      <c r="X73" s="244"/>
      <c r="Y73" s="244"/>
      <c r="Z73" s="244"/>
      <c r="AA73" s="244"/>
      <c r="AB73" s="231"/>
      <c r="AC73" s="231"/>
      <c r="AD73" s="229"/>
      <c r="AE73" s="229"/>
      <c r="AF73" s="229"/>
      <c r="AG73" s="229"/>
      <c r="AH73" s="231"/>
      <c r="AI73" s="231"/>
      <c r="AJ73" s="229"/>
      <c r="AK73" s="229"/>
      <c r="AL73" s="229"/>
      <c r="AM73" s="229"/>
    </row>
    <row r="74" spans="1:39" ht="24" customHeight="1">
      <c r="A74" s="11"/>
      <c r="B74" s="179">
        <v>4116060</v>
      </c>
      <c r="C74" s="180"/>
      <c r="D74" s="181"/>
      <c r="E74" s="248" t="s">
        <v>117</v>
      </c>
      <c r="F74" s="249"/>
      <c r="G74" s="250" t="s">
        <v>278</v>
      </c>
      <c r="H74" s="251"/>
      <c r="I74" s="251"/>
      <c r="J74" s="251"/>
      <c r="K74" s="251"/>
      <c r="L74" s="252"/>
      <c r="M74" s="16"/>
      <c r="N74" s="169">
        <v>2871</v>
      </c>
      <c r="O74" s="170"/>
      <c r="P74" s="163"/>
      <c r="Q74" s="164"/>
      <c r="R74" s="89"/>
      <c r="S74" s="89">
        <f>N74</f>
        <v>2871</v>
      </c>
      <c r="U74" s="83"/>
      <c r="V74" s="88"/>
      <c r="W74" s="88"/>
      <c r="X74" s="88"/>
      <c r="Y74" s="88"/>
      <c r="Z74" s="88"/>
      <c r="AA74" s="88"/>
      <c r="AB74" s="87"/>
      <c r="AC74" s="87"/>
      <c r="AD74" s="86"/>
      <c r="AE74" s="86"/>
      <c r="AF74" s="86"/>
      <c r="AG74" s="86"/>
      <c r="AH74" s="87"/>
      <c r="AI74" s="87"/>
      <c r="AJ74" s="86"/>
      <c r="AK74" s="86"/>
      <c r="AL74" s="86"/>
      <c r="AM74" s="86"/>
    </row>
    <row r="75" spans="1:39" ht="24" customHeight="1">
      <c r="A75" s="11"/>
      <c r="B75" s="179">
        <v>4116060</v>
      </c>
      <c r="C75" s="180"/>
      <c r="D75" s="181"/>
      <c r="E75" s="248" t="s">
        <v>117</v>
      </c>
      <c r="F75" s="249"/>
      <c r="G75" s="250" t="s">
        <v>277</v>
      </c>
      <c r="H75" s="251"/>
      <c r="I75" s="251"/>
      <c r="J75" s="251"/>
      <c r="K75" s="251"/>
      <c r="L75" s="252"/>
      <c r="M75" s="16"/>
      <c r="N75" s="169">
        <v>500</v>
      </c>
      <c r="O75" s="170"/>
      <c r="P75" s="163"/>
      <c r="Q75" s="164"/>
      <c r="R75" s="89"/>
      <c r="S75" s="89">
        <f>N75</f>
        <v>500</v>
      </c>
      <c r="U75" s="83"/>
      <c r="V75" s="88"/>
      <c r="W75" s="88"/>
      <c r="X75" s="88"/>
      <c r="Y75" s="88"/>
      <c r="Z75" s="88"/>
      <c r="AA75" s="88"/>
      <c r="AB75" s="87"/>
      <c r="AC75" s="87"/>
      <c r="AD75" s="86"/>
      <c r="AE75" s="86"/>
      <c r="AF75" s="86"/>
      <c r="AG75" s="86"/>
      <c r="AH75" s="87"/>
      <c r="AI75" s="87"/>
      <c r="AJ75" s="86"/>
      <c r="AK75" s="86"/>
      <c r="AL75" s="86"/>
      <c r="AM75" s="86"/>
    </row>
    <row r="76" spans="1:39" ht="12.75">
      <c r="A76" s="11"/>
      <c r="B76" s="161"/>
      <c r="C76" s="161"/>
      <c r="D76" s="161"/>
      <c r="E76" s="161"/>
      <c r="F76" s="161"/>
      <c r="G76" s="246" t="s">
        <v>243</v>
      </c>
      <c r="H76" s="246"/>
      <c r="I76" s="246"/>
      <c r="J76" s="246"/>
      <c r="K76" s="246"/>
      <c r="L76" s="246"/>
      <c r="M76" s="75"/>
      <c r="N76" s="232">
        <f>N64+N66+N68+N69+N72+N74+N75</f>
        <v>37031.577000000005</v>
      </c>
      <c r="O76" s="232"/>
      <c r="P76" s="247">
        <f>SUM(P64:P73)</f>
        <v>23787.423000000003</v>
      </c>
      <c r="Q76" s="247"/>
      <c r="R76" s="232">
        <f>S64+S66+S68+S69+S72+S74+S75</f>
        <v>60819</v>
      </c>
      <c r="S76" s="232"/>
      <c r="U76" s="84"/>
      <c r="V76" s="245"/>
      <c r="W76" s="245"/>
      <c r="X76" s="245"/>
      <c r="Y76" s="245"/>
      <c r="Z76" s="245"/>
      <c r="AA76" s="245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</row>
    <row r="77" spans="1:15" ht="12.75">
      <c r="A77" s="7" t="s">
        <v>192</v>
      </c>
      <c r="B77" s="148" t="s">
        <v>256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</row>
    <row r="78" spans="1:15" ht="9.75" customHeight="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9" ht="12.75" customHeight="1">
      <c r="A79" s="179" t="s">
        <v>159</v>
      </c>
      <c r="B79" s="180"/>
      <c r="C79" s="180"/>
      <c r="D79" s="180"/>
      <c r="E79" s="180"/>
      <c r="F79" s="180"/>
      <c r="G79" s="180"/>
      <c r="H79" s="181"/>
      <c r="I79" s="172" t="s">
        <v>252</v>
      </c>
      <c r="J79" s="173"/>
      <c r="K79" s="172" t="s">
        <v>214</v>
      </c>
      <c r="L79" s="195"/>
      <c r="M79" s="195"/>
      <c r="N79" s="179" t="s">
        <v>161</v>
      </c>
      <c r="O79" s="195"/>
      <c r="P79" s="195"/>
      <c r="Q79" s="173"/>
      <c r="R79" s="172" t="s">
        <v>230</v>
      </c>
      <c r="S79" s="173"/>
    </row>
    <row r="80" spans="1:19" ht="12.75">
      <c r="A80" s="199">
        <v>1</v>
      </c>
      <c r="B80" s="201"/>
      <c r="C80" s="201"/>
      <c r="D80" s="201"/>
      <c r="E80" s="201"/>
      <c r="F80" s="201"/>
      <c r="G80" s="201"/>
      <c r="H80" s="200"/>
      <c r="I80" s="199">
        <v>2</v>
      </c>
      <c r="J80" s="200"/>
      <c r="K80" s="199">
        <v>3</v>
      </c>
      <c r="L80" s="201"/>
      <c r="M80" s="201"/>
      <c r="N80" s="199">
        <v>4</v>
      </c>
      <c r="O80" s="201"/>
      <c r="P80" s="201"/>
      <c r="Q80" s="200"/>
      <c r="R80" s="199">
        <v>5</v>
      </c>
      <c r="S80" s="200"/>
    </row>
    <row r="81" spans="1:19" ht="12.75" customHeight="1">
      <c r="A81" s="192" t="s">
        <v>160</v>
      </c>
      <c r="B81" s="193"/>
      <c r="C81" s="193"/>
      <c r="D81" s="193"/>
      <c r="E81" s="193"/>
      <c r="F81" s="193"/>
      <c r="G81" s="193"/>
      <c r="H81" s="194"/>
      <c r="I81" s="196"/>
      <c r="J81" s="197"/>
      <c r="K81" s="196"/>
      <c r="L81" s="198"/>
      <c r="M81" s="198"/>
      <c r="N81" s="196"/>
      <c r="O81" s="198"/>
      <c r="P81" s="198"/>
      <c r="Q81" s="197"/>
      <c r="R81" s="196"/>
      <c r="S81" s="197"/>
    </row>
    <row r="82" spans="1:19" ht="12.75" customHeight="1">
      <c r="A82" s="192" t="s">
        <v>241</v>
      </c>
      <c r="B82" s="193"/>
      <c r="C82" s="193"/>
      <c r="D82" s="193"/>
      <c r="E82" s="193"/>
      <c r="F82" s="193"/>
      <c r="G82" s="193"/>
      <c r="H82" s="194"/>
      <c r="I82" s="196"/>
      <c r="J82" s="197"/>
      <c r="K82" s="196"/>
      <c r="L82" s="198"/>
      <c r="M82" s="198"/>
      <c r="N82" s="196"/>
      <c r="O82" s="198"/>
      <c r="P82" s="198"/>
      <c r="Q82" s="197"/>
      <c r="R82" s="196"/>
      <c r="S82" s="197"/>
    </row>
    <row r="83" spans="1:19" ht="12.75" customHeight="1">
      <c r="A83" s="192" t="s">
        <v>242</v>
      </c>
      <c r="B83" s="193"/>
      <c r="C83" s="193"/>
      <c r="D83" s="193"/>
      <c r="E83" s="193"/>
      <c r="F83" s="193"/>
      <c r="G83" s="193"/>
      <c r="H83" s="194"/>
      <c r="I83" s="196"/>
      <c r="J83" s="197"/>
      <c r="K83" s="196"/>
      <c r="L83" s="198"/>
      <c r="M83" s="198"/>
      <c r="N83" s="196"/>
      <c r="O83" s="198"/>
      <c r="P83" s="198"/>
      <c r="Q83" s="197"/>
      <c r="R83" s="196"/>
      <c r="S83" s="197"/>
    </row>
    <row r="84" spans="1:19" ht="12.75" customHeight="1">
      <c r="A84" s="192" t="s">
        <v>243</v>
      </c>
      <c r="B84" s="193"/>
      <c r="C84" s="193"/>
      <c r="D84" s="193"/>
      <c r="E84" s="193"/>
      <c r="F84" s="193"/>
      <c r="G84" s="193"/>
      <c r="H84" s="194"/>
      <c r="I84" s="225"/>
      <c r="J84" s="225"/>
      <c r="K84" s="196"/>
      <c r="L84" s="198"/>
      <c r="M84" s="198"/>
      <c r="N84" s="196"/>
      <c r="O84" s="198"/>
      <c r="P84" s="198"/>
      <c r="Q84" s="197"/>
      <c r="R84" s="225"/>
      <c r="S84" s="225"/>
    </row>
    <row r="85" spans="1:19" ht="7.5" customHeight="1">
      <c r="A85" s="28"/>
      <c r="B85" s="27"/>
      <c r="C85" s="27"/>
      <c r="D85" s="16"/>
      <c r="E85" s="63"/>
      <c r="F85" s="63"/>
      <c r="G85" s="63"/>
      <c r="H85" s="63"/>
      <c r="I85" s="63"/>
      <c r="J85" s="63"/>
      <c r="K85" s="63"/>
      <c r="L85" s="63"/>
      <c r="M85" s="63"/>
      <c r="N85" s="64"/>
      <c r="O85" s="64"/>
      <c r="P85" s="64"/>
      <c r="Q85" s="64"/>
      <c r="R85" s="64"/>
      <c r="S85" s="64"/>
    </row>
    <row r="86" spans="1:11" ht="12.75">
      <c r="A86" s="7" t="s">
        <v>233</v>
      </c>
      <c r="B86" s="224" t="s">
        <v>245</v>
      </c>
      <c r="C86" s="224"/>
      <c r="D86" s="224"/>
      <c r="E86" s="224"/>
      <c r="F86" s="224"/>
      <c r="G86" s="224"/>
      <c r="H86" s="224"/>
      <c r="I86" s="224"/>
      <c r="J86" s="224"/>
      <c r="K86" s="224"/>
    </row>
    <row r="87" spans="1:10" ht="12.75">
      <c r="A87" s="7"/>
      <c r="J87" t="s">
        <v>213</v>
      </c>
    </row>
    <row r="88" spans="1:19" ht="57" customHeight="1">
      <c r="A88" s="241" t="s">
        <v>234</v>
      </c>
      <c r="B88" s="207" t="s">
        <v>235</v>
      </c>
      <c r="C88" s="208"/>
      <c r="D88" s="226" t="s">
        <v>252</v>
      </c>
      <c r="E88" s="174" t="s">
        <v>165</v>
      </c>
      <c r="F88" s="213"/>
      <c r="G88" s="213"/>
      <c r="H88" s="175"/>
      <c r="I88" s="179" t="s">
        <v>167</v>
      </c>
      <c r="J88" s="180"/>
      <c r="K88" s="181"/>
      <c r="L88" s="174" t="s">
        <v>166</v>
      </c>
      <c r="M88" s="213"/>
      <c r="N88" s="213"/>
      <c r="O88" s="213"/>
      <c r="P88" s="233" t="s">
        <v>236</v>
      </c>
      <c r="Q88" s="234"/>
      <c r="R88" s="234"/>
      <c r="S88" s="235"/>
    </row>
    <row r="89" spans="1:19" ht="68.25">
      <c r="A89" s="241"/>
      <c r="B89" s="209"/>
      <c r="C89" s="210"/>
      <c r="D89" s="227"/>
      <c r="E89" s="9" t="s">
        <v>214</v>
      </c>
      <c r="F89" s="9" t="s">
        <v>215</v>
      </c>
      <c r="G89" s="220" t="s">
        <v>216</v>
      </c>
      <c r="H89" s="221"/>
      <c r="I89" s="9" t="s">
        <v>214</v>
      </c>
      <c r="J89" s="9" t="s">
        <v>215</v>
      </c>
      <c r="K89" s="9" t="s">
        <v>216</v>
      </c>
      <c r="L89" s="220" t="s">
        <v>214</v>
      </c>
      <c r="M89" s="221"/>
      <c r="N89" s="9" t="s">
        <v>215</v>
      </c>
      <c r="O89" s="58" t="s">
        <v>216</v>
      </c>
      <c r="P89" s="236"/>
      <c r="Q89" s="237"/>
      <c r="R89" s="237"/>
      <c r="S89" s="238"/>
    </row>
    <row r="90" spans="1:19" ht="12.75">
      <c r="A90" s="10">
        <v>1</v>
      </c>
      <c r="B90" s="223">
        <v>2</v>
      </c>
      <c r="C90" s="223"/>
      <c r="D90" s="41">
        <v>3</v>
      </c>
      <c r="E90" s="8">
        <v>4</v>
      </c>
      <c r="F90" s="8">
        <v>5</v>
      </c>
      <c r="G90" s="151">
        <v>6</v>
      </c>
      <c r="H90" s="142"/>
      <c r="I90" s="8">
        <v>7</v>
      </c>
      <c r="J90" s="8">
        <v>8</v>
      </c>
      <c r="K90" s="8">
        <v>9</v>
      </c>
      <c r="L90" s="151">
        <v>10</v>
      </c>
      <c r="M90" s="142"/>
      <c r="N90" s="8">
        <v>11</v>
      </c>
      <c r="O90" s="8">
        <v>12</v>
      </c>
      <c r="P90" s="192">
        <v>13</v>
      </c>
      <c r="Q90" s="193"/>
      <c r="R90" s="193"/>
      <c r="S90" s="194"/>
    </row>
    <row r="91" spans="1:19" ht="12.75">
      <c r="A91" s="10"/>
      <c r="B91" s="222"/>
      <c r="C91" s="222"/>
      <c r="D91" s="40"/>
      <c r="E91" s="19" t="s">
        <v>225</v>
      </c>
      <c r="F91" s="19" t="s">
        <v>225</v>
      </c>
      <c r="G91" s="196" t="s">
        <v>225</v>
      </c>
      <c r="H91" s="197"/>
      <c r="I91" s="19" t="s">
        <v>225</v>
      </c>
      <c r="J91" s="19" t="s">
        <v>225</v>
      </c>
      <c r="K91" s="19" t="s">
        <v>225</v>
      </c>
      <c r="L91" s="196" t="s">
        <v>225</v>
      </c>
      <c r="M91" s="197"/>
      <c r="N91" s="19" t="s">
        <v>225</v>
      </c>
      <c r="O91" s="19" t="s">
        <v>225</v>
      </c>
      <c r="P91" s="180" t="s">
        <v>225</v>
      </c>
      <c r="Q91" s="180"/>
      <c r="R91" s="180"/>
      <c r="S91" s="181"/>
    </row>
    <row r="92" spans="1:19" ht="26.25" customHeight="1">
      <c r="A92" s="10"/>
      <c r="B92" s="222"/>
      <c r="C92" s="222"/>
      <c r="D92" s="40"/>
      <c r="E92" s="19" t="s">
        <v>225</v>
      </c>
      <c r="F92" s="19" t="s">
        <v>225</v>
      </c>
      <c r="G92" s="196" t="s">
        <v>219</v>
      </c>
      <c r="H92" s="197"/>
      <c r="I92" s="19" t="s">
        <v>225</v>
      </c>
      <c r="J92" s="19" t="s">
        <v>219</v>
      </c>
      <c r="K92" s="19" t="s">
        <v>225</v>
      </c>
      <c r="L92" s="196" t="s">
        <v>225</v>
      </c>
      <c r="M92" s="197"/>
      <c r="N92" s="19" t="s">
        <v>219</v>
      </c>
      <c r="O92" s="19" t="s">
        <v>225</v>
      </c>
      <c r="P92" s="180" t="s">
        <v>225</v>
      </c>
      <c r="Q92" s="180"/>
      <c r="R92" s="180"/>
      <c r="S92" s="181"/>
    </row>
    <row r="93" spans="1:19" ht="12.75">
      <c r="A93" s="10"/>
      <c r="B93" s="222"/>
      <c r="C93" s="222"/>
      <c r="D93" s="40"/>
      <c r="E93" s="19" t="s">
        <v>219</v>
      </c>
      <c r="F93" s="19" t="s">
        <v>225</v>
      </c>
      <c r="G93" s="196" t="s">
        <v>225</v>
      </c>
      <c r="H93" s="197"/>
      <c r="I93" s="19" t="s">
        <v>219</v>
      </c>
      <c r="J93" s="19" t="s">
        <v>225</v>
      </c>
      <c r="K93" s="19" t="s">
        <v>225</v>
      </c>
      <c r="L93" s="196" t="s">
        <v>219</v>
      </c>
      <c r="M93" s="197"/>
      <c r="N93" s="19" t="s">
        <v>225</v>
      </c>
      <c r="O93" s="19" t="s">
        <v>225</v>
      </c>
      <c r="P93" s="180" t="s">
        <v>225</v>
      </c>
      <c r="Q93" s="180"/>
      <c r="R93" s="180"/>
      <c r="S93" s="181"/>
    </row>
    <row r="94" spans="1:19" ht="12.75">
      <c r="A94" s="10"/>
      <c r="B94" s="222"/>
      <c r="C94" s="222"/>
      <c r="D94" s="40"/>
      <c r="E94" s="19" t="s">
        <v>219</v>
      </c>
      <c r="F94" s="19" t="s">
        <v>225</v>
      </c>
      <c r="G94" s="196" t="s">
        <v>225</v>
      </c>
      <c r="H94" s="197"/>
      <c r="I94" s="19" t="s">
        <v>219</v>
      </c>
      <c r="J94" s="19" t="s">
        <v>225</v>
      </c>
      <c r="K94" s="19" t="s">
        <v>225</v>
      </c>
      <c r="L94" s="196" t="s">
        <v>219</v>
      </c>
      <c r="M94" s="197"/>
      <c r="N94" s="19" t="s">
        <v>225</v>
      </c>
      <c r="O94" s="19" t="s">
        <v>225</v>
      </c>
      <c r="P94" s="180" t="s">
        <v>225</v>
      </c>
      <c r="Q94" s="180"/>
      <c r="R94" s="180"/>
      <c r="S94" s="181"/>
    </row>
    <row r="95" spans="1:19" ht="12.75">
      <c r="A95" s="10"/>
      <c r="B95" s="222"/>
      <c r="C95" s="222"/>
      <c r="D95" s="40"/>
      <c r="E95" s="19" t="s">
        <v>219</v>
      </c>
      <c r="F95" s="19" t="s">
        <v>225</v>
      </c>
      <c r="G95" s="196" t="s">
        <v>225</v>
      </c>
      <c r="H95" s="197"/>
      <c r="I95" s="19" t="s">
        <v>219</v>
      </c>
      <c r="J95" s="19" t="s">
        <v>225</v>
      </c>
      <c r="K95" s="19" t="s">
        <v>225</v>
      </c>
      <c r="L95" s="196" t="s">
        <v>219</v>
      </c>
      <c r="M95" s="197"/>
      <c r="N95" s="19" t="s">
        <v>225</v>
      </c>
      <c r="O95" s="19" t="s">
        <v>225</v>
      </c>
      <c r="P95" s="180" t="s">
        <v>225</v>
      </c>
      <c r="Q95" s="180"/>
      <c r="R95" s="180"/>
      <c r="S95" s="181"/>
    </row>
    <row r="96" spans="1:19" ht="12.75">
      <c r="A96" s="10"/>
      <c r="B96" s="222"/>
      <c r="C96" s="222"/>
      <c r="D96" s="40"/>
      <c r="E96" s="19" t="s">
        <v>219</v>
      </c>
      <c r="F96" s="19" t="s">
        <v>225</v>
      </c>
      <c r="G96" s="196" t="s">
        <v>225</v>
      </c>
      <c r="H96" s="197"/>
      <c r="I96" s="19" t="s">
        <v>219</v>
      </c>
      <c r="J96" s="19" t="s">
        <v>225</v>
      </c>
      <c r="K96" s="19" t="s">
        <v>225</v>
      </c>
      <c r="L96" s="196" t="s">
        <v>219</v>
      </c>
      <c r="M96" s="197"/>
      <c r="N96" s="19" t="s">
        <v>225</v>
      </c>
      <c r="O96" s="19" t="s">
        <v>225</v>
      </c>
      <c r="P96" s="180"/>
      <c r="Q96" s="180"/>
      <c r="R96" s="180"/>
      <c r="S96" s="181"/>
    </row>
    <row r="97" spans="1:19" ht="21" customHeight="1">
      <c r="A97" s="28"/>
      <c r="B97" s="228" t="s">
        <v>174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48"/>
    </row>
    <row r="98" spans="1:19" ht="12.75">
      <c r="A98" s="7"/>
      <c r="B98" s="206" t="s">
        <v>168</v>
      </c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</row>
    <row r="99" spans="1:19" ht="12.75">
      <c r="A99" s="7"/>
      <c r="B99" s="205" t="s">
        <v>169</v>
      </c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</row>
    <row r="100" spans="1:19" ht="3" customHeight="1">
      <c r="A100" s="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2.75">
      <c r="A101" s="7"/>
      <c r="B101" t="s">
        <v>170</v>
      </c>
      <c r="N101" s="155"/>
      <c r="O101" s="155"/>
      <c r="Q101" s="216" t="s">
        <v>171</v>
      </c>
      <c r="R101" s="216"/>
      <c r="S101" s="216"/>
    </row>
    <row r="102" spans="1:19" ht="12.75">
      <c r="A102" s="7"/>
      <c r="N102" s="214" t="s">
        <v>222</v>
      </c>
      <c r="O102" s="214"/>
      <c r="P102" s="211" t="s">
        <v>221</v>
      </c>
      <c r="Q102" s="211"/>
      <c r="R102" s="211"/>
      <c r="S102" s="211"/>
    </row>
    <row r="103" spans="1:19" ht="3" customHeight="1">
      <c r="A103" s="7"/>
      <c r="P103" s="211"/>
      <c r="Q103" s="211"/>
      <c r="R103" s="211"/>
      <c r="S103" s="211"/>
    </row>
    <row r="104" spans="1:2" ht="12.75">
      <c r="A104" s="7"/>
      <c r="B104" t="s">
        <v>220</v>
      </c>
    </row>
    <row r="105" spans="1:19" ht="12.75">
      <c r="A105" s="7"/>
      <c r="B105" t="s">
        <v>196</v>
      </c>
      <c r="N105" s="155"/>
      <c r="O105" s="155"/>
      <c r="Q105" s="216" t="s">
        <v>193</v>
      </c>
      <c r="R105" s="216"/>
      <c r="S105" s="216"/>
    </row>
    <row r="106" spans="1:19" ht="11.25" customHeight="1">
      <c r="A106" s="7"/>
      <c r="N106" s="214" t="s">
        <v>222</v>
      </c>
      <c r="O106" s="214"/>
      <c r="P106" s="211" t="s">
        <v>221</v>
      </c>
      <c r="Q106" s="211"/>
      <c r="R106" s="211"/>
      <c r="S106" s="211"/>
    </row>
    <row r="107" spans="1:19" ht="12.75">
      <c r="A107" s="28"/>
      <c r="B107" s="205" t="s">
        <v>285</v>
      </c>
      <c r="C107" s="205"/>
      <c r="D107" s="205"/>
      <c r="E107" s="27"/>
      <c r="F107" s="27"/>
      <c r="G107" s="27"/>
      <c r="H107" s="27"/>
      <c r="I107" s="38"/>
      <c r="J107" s="38"/>
      <c r="K107" s="39"/>
      <c r="L107" s="39"/>
      <c r="M107" s="39"/>
      <c r="N107" s="38"/>
      <c r="O107" s="38"/>
      <c r="P107" s="39"/>
      <c r="Q107" s="39"/>
      <c r="R107" s="39"/>
      <c r="S107" s="39"/>
    </row>
    <row r="108" spans="1:19" ht="12.75">
      <c r="A108" s="28"/>
      <c r="B108" s="205"/>
      <c r="C108" s="205"/>
      <c r="D108" s="37"/>
      <c r="E108" s="27"/>
      <c r="F108" s="27"/>
      <c r="G108" s="27"/>
      <c r="H108" s="27"/>
      <c r="I108" s="38"/>
      <c r="J108" s="38"/>
      <c r="K108" s="39"/>
      <c r="L108" s="39"/>
      <c r="M108" s="39"/>
      <c r="N108" s="38"/>
      <c r="O108" s="38"/>
      <c r="P108" s="39"/>
      <c r="Q108" s="39"/>
      <c r="R108" s="39"/>
      <c r="S108" s="39"/>
    </row>
    <row r="109" spans="1:19" ht="12.75">
      <c r="A109" s="49"/>
      <c r="B109" s="49"/>
      <c r="C109" s="49"/>
      <c r="D109" s="49"/>
      <c r="E109" s="49"/>
      <c r="F109" s="49"/>
      <c r="G109" s="49"/>
      <c r="H109" s="4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ht="12.75">
      <c r="A110" s="68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66"/>
      <c r="M110" s="66"/>
      <c r="N110" s="66"/>
      <c r="O110" s="66"/>
      <c r="P110" s="66"/>
      <c r="Q110" s="66"/>
      <c r="R110" s="66"/>
      <c r="S110" s="66"/>
    </row>
    <row r="111" spans="1:20" ht="78.75" customHeight="1">
      <c r="A111" s="239"/>
      <c r="B111" s="215"/>
      <c r="C111" s="215"/>
      <c r="D111" s="204"/>
      <c r="E111" s="215"/>
      <c r="F111" s="215"/>
      <c r="G111" s="215"/>
      <c r="H111" s="215"/>
      <c r="I111" s="204"/>
      <c r="J111" s="204"/>
      <c r="K111" s="204"/>
      <c r="L111" s="215"/>
      <c r="M111" s="215"/>
      <c r="N111" s="215"/>
      <c r="O111" s="204"/>
      <c r="P111" s="204"/>
      <c r="Q111" s="204"/>
      <c r="R111" s="204"/>
      <c r="S111" s="204"/>
      <c r="T111" s="51"/>
    </row>
    <row r="112" spans="1:20" ht="12.75">
      <c r="A112" s="239"/>
      <c r="B112" s="215"/>
      <c r="C112" s="215"/>
      <c r="D112" s="204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204"/>
      <c r="P112" s="204"/>
      <c r="Q112" s="204"/>
      <c r="R112" s="204"/>
      <c r="S112" s="204"/>
      <c r="T112" s="51"/>
    </row>
    <row r="113" spans="1:20" ht="12.75">
      <c r="A113" s="52"/>
      <c r="B113" s="204"/>
      <c r="C113" s="204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212"/>
      <c r="P113" s="212"/>
      <c r="Q113" s="212"/>
      <c r="R113" s="212"/>
      <c r="S113" s="212"/>
      <c r="T113" s="16"/>
    </row>
    <row r="114" spans="1:20" ht="12.75">
      <c r="A114" s="52"/>
      <c r="B114" s="217"/>
      <c r="C114" s="217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204"/>
      <c r="P114" s="204"/>
      <c r="Q114" s="204"/>
      <c r="R114" s="204"/>
      <c r="S114" s="204"/>
      <c r="T114" s="51"/>
    </row>
    <row r="115" spans="1:20" ht="12.75">
      <c r="A115" s="52"/>
      <c r="B115" s="217"/>
      <c r="C115" s="217"/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04"/>
      <c r="P115" s="204"/>
      <c r="Q115" s="204"/>
      <c r="R115" s="204"/>
      <c r="S115" s="204"/>
      <c r="T115" s="51"/>
    </row>
    <row r="116" spans="1:20" ht="12.75">
      <c r="A116" s="52"/>
      <c r="B116" s="217"/>
      <c r="C116" s="217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04"/>
      <c r="P116" s="204"/>
      <c r="Q116" s="204"/>
      <c r="R116" s="204"/>
      <c r="S116" s="204"/>
      <c r="T116" s="51"/>
    </row>
    <row r="117" spans="1:20" ht="12.75">
      <c r="A117" s="52"/>
      <c r="B117" s="217"/>
      <c r="C117" s="217"/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04"/>
      <c r="P117" s="204"/>
      <c r="Q117" s="204"/>
      <c r="R117" s="204"/>
      <c r="S117" s="204"/>
      <c r="T117" s="51"/>
    </row>
    <row r="118" spans="1:20" ht="12.75">
      <c r="A118" s="52"/>
      <c r="B118" s="217"/>
      <c r="C118" s="217"/>
      <c r="D118" s="53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204"/>
      <c r="P118" s="204"/>
      <c r="Q118" s="204"/>
      <c r="R118" s="204"/>
      <c r="S118" s="204"/>
      <c r="T118" s="51"/>
    </row>
    <row r="119" spans="1:20" ht="12.75">
      <c r="A119" s="52"/>
      <c r="B119" s="217"/>
      <c r="C119" s="217"/>
      <c r="D119" s="53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204"/>
      <c r="P119" s="204"/>
      <c r="Q119" s="204"/>
      <c r="R119" s="204"/>
      <c r="S119" s="204"/>
      <c r="T119" s="51"/>
    </row>
    <row r="120" spans="1:19" ht="12.75">
      <c r="A120" s="5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67"/>
      <c r="M120" s="67"/>
      <c r="N120" s="67"/>
      <c r="O120" s="67"/>
      <c r="P120" s="67"/>
      <c r="Q120" s="67"/>
      <c r="R120" s="67"/>
      <c r="S120" s="67"/>
    </row>
    <row r="121" spans="1:19" ht="0.75" customHeight="1">
      <c r="A121" s="52"/>
      <c r="B121" s="217"/>
      <c r="C121" s="217"/>
      <c r="D121" s="53"/>
      <c r="E121" s="54"/>
      <c r="F121" s="54"/>
      <c r="G121" s="219"/>
      <c r="H121" s="219"/>
      <c r="I121" s="54"/>
      <c r="J121" s="54"/>
      <c r="K121" s="54"/>
      <c r="L121" s="54"/>
      <c r="M121" s="54"/>
      <c r="N121" s="204"/>
      <c r="O121" s="204"/>
      <c r="P121" s="204"/>
      <c r="Q121" s="204"/>
      <c r="R121" s="204"/>
      <c r="S121" s="204"/>
    </row>
    <row r="122" spans="1:19" ht="28.5" customHeight="1">
      <c r="A122" s="52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55"/>
    </row>
    <row r="123" spans="1:19" ht="12.75" customHeight="1">
      <c r="A123" s="52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</row>
    <row r="124" spans="1:19" ht="12.75" customHeight="1">
      <c r="A124" s="52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</row>
    <row r="125" spans="1:19" ht="12.75">
      <c r="A125" s="52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52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19" ht="12.75">
      <c r="A127" s="5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202"/>
      <c r="O127" s="202"/>
      <c r="P127" s="203"/>
      <c r="Q127" s="203"/>
      <c r="R127" s="203"/>
      <c r="S127" s="203"/>
    </row>
    <row r="128" spans="1:19" ht="12.75">
      <c r="A128" s="5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203"/>
      <c r="O128" s="203"/>
      <c r="P128" s="203"/>
      <c r="Q128" s="203"/>
      <c r="R128" s="203"/>
      <c r="S128" s="203"/>
    </row>
    <row r="129" spans="1:19" ht="12.75">
      <c r="A129" s="5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56"/>
      <c r="R129" s="56"/>
      <c r="S129" s="56"/>
    </row>
    <row r="130" spans="1:19" ht="12.75">
      <c r="A130" s="5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ht="12.75">
      <c r="A131" s="5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202"/>
      <c r="O131" s="202"/>
      <c r="P131" s="203"/>
      <c r="Q131" s="203"/>
      <c r="R131" s="203"/>
      <c r="S131" s="203"/>
    </row>
    <row r="132" spans="1:19" ht="12.75">
      <c r="A132" s="5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203"/>
      <c r="O132" s="203"/>
      <c r="P132" s="203"/>
      <c r="Q132" s="203"/>
      <c r="R132" s="203"/>
      <c r="S132" s="203"/>
    </row>
    <row r="133" spans="1:19" ht="12.75">
      <c r="A133" s="52"/>
      <c r="B133" s="45"/>
      <c r="C133" s="45"/>
      <c r="D133" s="37"/>
      <c r="E133" s="55"/>
      <c r="F133" s="55"/>
      <c r="G133" s="55"/>
      <c r="H133" s="55"/>
      <c r="I133" s="38"/>
      <c r="J133" s="38"/>
      <c r="K133" s="57"/>
      <c r="L133" s="57"/>
      <c r="M133" s="57"/>
      <c r="N133" s="38"/>
      <c r="O133" s="38"/>
      <c r="P133" s="57"/>
      <c r="Q133" s="57"/>
      <c r="R133" s="57"/>
      <c r="S133" s="57"/>
    </row>
    <row r="134" spans="1:19" ht="12.75">
      <c r="A134" s="52"/>
      <c r="B134" s="205"/>
      <c r="C134" s="205"/>
      <c r="D134" s="205"/>
      <c r="E134" s="55"/>
      <c r="F134" s="55"/>
      <c r="G134" s="55"/>
      <c r="H134" s="55"/>
      <c r="I134" s="38"/>
      <c r="J134" s="38"/>
      <c r="K134" s="57"/>
      <c r="L134" s="57"/>
      <c r="M134" s="57"/>
      <c r="N134" s="38"/>
      <c r="O134" s="38"/>
      <c r="P134" s="57"/>
      <c r="Q134" s="57"/>
      <c r="R134" s="57"/>
      <c r="S134" s="57"/>
    </row>
    <row r="135" spans="1:19" ht="12.75">
      <c r="A135" s="52"/>
      <c r="B135" s="205"/>
      <c r="C135" s="205"/>
      <c r="D135" s="37"/>
      <c r="E135" s="55"/>
      <c r="F135" s="55"/>
      <c r="G135" s="55"/>
      <c r="H135" s="55"/>
      <c r="I135" s="38"/>
      <c r="J135" s="38"/>
      <c r="K135" s="57"/>
      <c r="L135" s="57"/>
      <c r="M135" s="57"/>
      <c r="N135" s="38"/>
      <c r="O135" s="38"/>
      <c r="P135" s="57"/>
      <c r="Q135" s="57"/>
      <c r="R135" s="57"/>
      <c r="S135" s="57"/>
    </row>
    <row r="136" spans="1:19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</sheetData>
  <sheetProtection/>
  <mergeCells count="311">
    <mergeCell ref="AL66:AM66"/>
    <mergeCell ref="AH66:AI66"/>
    <mergeCell ref="AJ66:AK66"/>
    <mergeCell ref="AL67:AM67"/>
    <mergeCell ref="AL68:AM68"/>
    <mergeCell ref="AL69:AM69"/>
    <mergeCell ref="AH67:AI67"/>
    <mergeCell ref="AH68:AI68"/>
    <mergeCell ref="AJ68:AK68"/>
    <mergeCell ref="AJ67:AK67"/>
    <mergeCell ref="AL72:AM72"/>
    <mergeCell ref="AH69:AI69"/>
    <mergeCell ref="AJ72:AK72"/>
    <mergeCell ref="AH72:AI72"/>
    <mergeCell ref="AJ69:AK69"/>
    <mergeCell ref="AI63:AL63"/>
    <mergeCell ref="AL64:AM64"/>
    <mergeCell ref="AL65:AM65"/>
    <mergeCell ref="AJ64:AK64"/>
    <mergeCell ref="AH64:AI64"/>
    <mergeCell ref="AJ65:AK65"/>
    <mergeCell ref="AH65:AI65"/>
    <mergeCell ref="AF67:AG67"/>
    <mergeCell ref="V68:AA68"/>
    <mergeCell ref="AD68:AE68"/>
    <mergeCell ref="AB66:AC66"/>
    <mergeCell ref="V66:AA66"/>
    <mergeCell ref="AD66:AE66"/>
    <mergeCell ref="V67:AA67"/>
    <mergeCell ref="AF66:AG66"/>
    <mergeCell ref="AD67:AE67"/>
    <mergeCell ref="AB67:AC67"/>
    <mergeCell ref="AB68:AC68"/>
    <mergeCell ref="AF72:AG72"/>
    <mergeCell ref="AD72:AE72"/>
    <mergeCell ref="AF69:AG69"/>
    <mergeCell ref="AF68:AG68"/>
    <mergeCell ref="AD69:AE69"/>
    <mergeCell ref="AB72:AC72"/>
    <mergeCell ref="AB69:AC69"/>
    <mergeCell ref="V69:AA69"/>
    <mergeCell ref="P69:Q69"/>
    <mergeCell ref="B72:D72"/>
    <mergeCell ref="B74:D74"/>
    <mergeCell ref="B71:D71"/>
    <mergeCell ref="G71:L71"/>
    <mergeCell ref="G69:L69"/>
    <mergeCell ref="B69:D69"/>
    <mergeCell ref="P71:Q71"/>
    <mergeCell ref="N72:O72"/>
    <mergeCell ref="E75:F75"/>
    <mergeCell ref="G75:L75"/>
    <mergeCell ref="E72:F72"/>
    <mergeCell ref="B75:D75"/>
    <mergeCell ref="G73:L73"/>
    <mergeCell ref="G72:L72"/>
    <mergeCell ref="V64:AA64"/>
    <mergeCell ref="N74:O74"/>
    <mergeCell ref="E73:F73"/>
    <mergeCell ref="E74:F74"/>
    <mergeCell ref="G74:L74"/>
    <mergeCell ref="P74:Q74"/>
    <mergeCell ref="P73:Q73"/>
    <mergeCell ref="N69:O69"/>
    <mergeCell ref="E69:F69"/>
    <mergeCell ref="E71:F71"/>
    <mergeCell ref="AD65:AE65"/>
    <mergeCell ref="V76:AA76"/>
    <mergeCell ref="I79:J79"/>
    <mergeCell ref="B76:D76"/>
    <mergeCell ref="R76:S76"/>
    <mergeCell ref="G76:L76"/>
    <mergeCell ref="B73:D73"/>
    <mergeCell ref="P76:Q76"/>
    <mergeCell ref="N79:Q79"/>
    <mergeCell ref="A79:H79"/>
    <mergeCell ref="V63:AA63"/>
    <mergeCell ref="AF64:AG64"/>
    <mergeCell ref="V65:AA65"/>
    <mergeCell ref="AB73:AC73"/>
    <mergeCell ref="V73:AA73"/>
    <mergeCell ref="AB63:AG63"/>
    <mergeCell ref="AF65:AG65"/>
    <mergeCell ref="AB65:AC65"/>
    <mergeCell ref="AB64:AC64"/>
    <mergeCell ref="AD64:AE64"/>
    <mergeCell ref="A88:A89"/>
    <mergeCell ref="R79:S79"/>
    <mergeCell ref="K80:M80"/>
    <mergeCell ref="L88:O88"/>
    <mergeCell ref="R80:S80"/>
    <mergeCell ref="K81:M81"/>
    <mergeCell ref="N82:Q82"/>
    <mergeCell ref="I81:J81"/>
    <mergeCell ref="K83:M83"/>
    <mergeCell ref="I88:K88"/>
    <mergeCell ref="A111:A112"/>
    <mergeCell ref="B111:C112"/>
    <mergeCell ref="B110:K110"/>
    <mergeCell ref="E111:H111"/>
    <mergeCell ref="D111:D112"/>
    <mergeCell ref="I111:K111"/>
    <mergeCell ref="P91:S91"/>
    <mergeCell ref="AF73:AG73"/>
    <mergeCell ref="AD73:AE73"/>
    <mergeCell ref="R82:S82"/>
    <mergeCell ref="R84:S84"/>
    <mergeCell ref="R81:S81"/>
    <mergeCell ref="P88:S89"/>
    <mergeCell ref="P75:Q75"/>
    <mergeCell ref="AD76:AE76"/>
    <mergeCell ref="N80:Q80"/>
    <mergeCell ref="AJ73:AK73"/>
    <mergeCell ref="AH73:AI73"/>
    <mergeCell ref="AB76:AC76"/>
    <mergeCell ref="N76:O76"/>
    <mergeCell ref="N75:O75"/>
    <mergeCell ref="L90:M90"/>
    <mergeCell ref="L91:M91"/>
    <mergeCell ref="L94:M94"/>
    <mergeCell ref="AL73:AM73"/>
    <mergeCell ref="N81:Q81"/>
    <mergeCell ref="N73:O73"/>
    <mergeCell ref="AL76:AM76"/>
    <mergeCell ref="AJ76:AK76"/>
    <mergeCell ref="AH76:AI76"/>
    <mergeCell ref="AF76:AG76"/>
    <mergeCell ref="P92:S92"/>
    <mergeCell ref="B97:R97"/>
    <mergeCell ref="P93:S93"/>
    <mergeCell ref="L96:M96"/>
    <mergeCell ref="B92:C92"/>
    <mergeCell ref="Q101:S101"/>
    <mergeCell ref="L95:M95"/>
    <mergeCell ref="B95:C95"/>
    <mergeCell ref="N101:O101"/>
    <mergeCell ref="G96:H96"/>
    <mergeCell ref="G95:H95"/>
    <mergeCell ref="B99:S99"/>
    <mergeCell ref="B113:C113"/>
    <mergeCell ref="B107:D107"/>
    <mergeCell ref="G89:H89"/>
    <mergeCell ref="D88:D89"/>
    <mergeCell ref="B98:S98"/>
    <mergeCell ref="B96:C96"/>
    <mergeCell ref="L93:M93"/>
    <mergeCell ref="P94:S94"/>
    <mergeCell ref="B94:C94"/>
    <mergeCell ref="B93:C93"/>
    <mergeCell ref="K84:M84"/>
    <mergeCell ref="I83:J83"/>
    <mergeCell ref="B86:K86"/>
    <mergeCell ref="I84:J84"/>
    <mergeCell ref="A83:H83"/>
    <mergeCell ref="A84:H84"/>
    <mergeCell ref="B108:C108"/>
    <mergeCell ref="N106:O106"/>
    <mergeCell ref="L89:M89"/>
    <mergeCell ref="L92:M92"/>
    <mergeCell ref="G91:H91"/>
    <mergeCell ref="G92:H92"/>
    <mergeCell ref="G90:H90"/>
    <mergeCell ref="G93:H93"/>
    <mergeCell ref="B91:C91"/>
    <mergeCell ref="B90:C90"/>
    <mergeCell ref="B124:S124"/>
    <mergeCell ref="B114:C114"/>
    <mergeCell ref="B122:R122"/>
    <mergeCell ref="B121:C121"/>
    <mergeCell ref="B115:C115"/>
    <mergeCell ref="B118:C118"/>
    <mergeCell ref="G121:H121"/>
    <mergeCell ref="B117:C117"/>
    <mergeCell ref="B119:C119"/>
    <mergeCell ref="B116:C116"/>
    <mergeCell ref="O115:S115"/>
    <mergeCell ref="O111:S112"/>
    <mergeCell ref="L111:N111"/>
    <mergeCell ref="N105:O105"/>
    <mergeCell ref="Q105:S105"/>
    <mergeCell ref="B88:C89"/>
    <mergeCell ref="P106:S106"/>
    <mergeCell ref="O113:S113"/>
    <mergeCell ref="P96:S96"/>
    <mergeCell ref="P95:S95"/>
    <mergeCell ref="E88:H88"/>
    <mergeCell ref="G94:H94"/>
    <mergeCell ref="P90:S90"/>
    <mergeCell ref="N102:O102"/>
    <mergeCell ref="P102:S103"/>
    <mergeCell ref="B135:C135"/>
    <mergeCell ref="B134:D134"/>
    <mergeCell ref="N128:O128"/>
    <mergeCell ref="N121:S121"/>
    <mergeCell ref="P131:S131"/>
    <mergeCell ref="P132:S132"/>
    <mergeCell ref="N132:O132"/>
    <mergeCell ref="N127:O127"/>
    <mergeCell ref="P127:S127"/>
    <mergeCell ref="B123:S123"/>
    <mergeCell ref="N131:O131"/>
    <mergeCell ref="P128:S128"/>
    <mergeCell ref="N83:Q83"/>
    <mergeCell ref="N84:Q84"/>
    <mergeCell ref="R83:S83"/>
    <mergeCell ref="O116:S116"/>
    <mergeCell ref="O117:S117"/>
    <mergeCell ref="O118:S118"/>
    <mergeCell ref="O119:S119"/>
    <mergeCell ref="O114:S114"/>
    <mergeCell ref="A82:H82"/>
    <mergeCell ref="B77:O77"/>
    <mergeCell ref="E76:F76"/>
    <mergeCell ref="K79:M79"/>
    <mergeCell ref="I82:J82"/>
    <mergeCell ref="K82:M82"/>
    <mergeCell ref="A81:H81"/>
    <mergeCell ref="I80:J80"/>
    <mergeCell ref="A80:H80"/>
    <mergeCell ref="G68:L68"/>
    <mergeCell ref="G65:L65"/>
    <mergeCell ref="B66:D66"/>
    <mergeCell ref="G66:L66"/>
    <mergeCell ref="B68:D68"/>
    <mergeCell ref="P72:Q72"/>
    <mergeCell ref="N71:O71"/>
    <mergeCell ref="N66:O66"/>
    <mergeCell ref="E67:F67"/>
    <mergeCell ref="G67:L67"/>
    <mergeCell ref="N68:O68"/>
    <mergeCell ref="P68:Q68"/>
    <mergeCell ref="E68:F68"/>
    <mergeCell ref="P66:Q66"/>
    <mergeCell ref="P67:Q67"/>
    <mergeCell ref="E53:S53"/>
    <mergeCell ref="P65:Q65"/>
    <mergeCell ref="G63:L63"/>
    <mergeCell ref="E64:F64"/>
    <mergeCell ref="G62:L62"/>
    <mergeCell ref="E54:S54"/>
    <mergeCell ref="E63:F63"/>
    <mergeCell ref="A59:B59"/>
    <mergeCell ref="A58:B58"/>
    <mergeCell ref="E59:S59"/>
    <mergeCell ref="E62:F62"/>
    <mergeCell ref="P62:Q62"/>
    <mergeCell ref="B63:D63"/>
    <mergeCell ref="B62:D62"/>
    <mergeCell ref="B67:D67"/>
    <mergeCell ref="E66:F66"/>
    <mergeCell ref="B65:D65"/>
    <mergeCell ref="B64:D64"/>
    <mergeCell ref="B24:C24"/>
    <mergeCell ref="N67:O67"/>
    <mergeCell ref="B48:S48"/>
    <mergeCell ref="B56:M56"/>
    <mergeCell ref="B52:S52"/>
    <mergeCell ref="N65:O65"/>
    <mergeCell ref="N64:O64"/>
    <mergeCell ref="P64:Q64"/>
    <mergeCell ref="R63:S63"/>
    <mergeCell ref="P63:Q63"/>
    <mergeCell ref="B26:C26"/>
    <mergeCell ref="H36:R36"/>
    <mergeCell ref="B27:C27"/>
    <mergeCell ref="I30:J30"/>
    <mergeCell ref="B36:G36"/>
    <mergeCell ref="O9:S9"/>
    <mergeCell ref="O10:S10"/>
    <mergeCell ref="O13:S14"/>
    <mergeCell ref="B39:L39"/>
    <mergeCell ref="E20:R20"/>
    <mergeCell ref="E21:O21"/>
    <mergeCell ref="D17:R17"/>
    <mergeCell ref="B21:C21"/>
    <mergeCell ref="E24:O24"/>
    <mergeCell ref="L32:M32"/>
    <mergeCell ref="O1:S3"/>
    <mergeCell ref="O4:S4"/>
    <mergeCell ref="O5:S7"/>
    <mergeCell ref="O8:S8"/>
    <mergeCell ref="B43:S43"/>
    <mergeCell ref="B53:D53"/>
    <mergeCell ref="N62:O62"/>
    <mergeCell ref="B47:S47"/>
    <mergeCell ref="B49:S49"/>
    <mergeCell ref="E58:S58"/>
    <mergeCell ref="B45:S45"/>
    <mergeCell ref="B50:S50"/>
    <mergeCell ref="B51:O51"/>
    <mergeCell ref="B44:S44"/>
    <mergeCell ref="B70:D70"/>
    <mergeCell ref="E70:F70"/>
    <mergeCell ref="P70:Q70"/>
    <mergeCell ref="B46:S46"/>
    <mergeCell ref="G70:L70"/>
    <mergeCell ref="N70:O70"/>
    <mergeCell ref="E65:F65"/>
    <mergeCell ref="G64:L64"/>
    <mergeCell ref="N63:O63"/>
    <mergeCell ref="R62:S62"/>
    <mergeCell ref="O11:S11"/>
    <mergeCell ref="B42:L42"/>
    <mergeCell ref="E23:R23"/>
    <mergeCell ref="B23:C23"/>
    <mergeCell ref="B37:E37"/>
    <mergeCell ref="B40:K40"/>
    <mergeCell ref="B38:E38"/>
    <mergeCell ref="O12:S12"/>
    <mergeCell ref="B41:S41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="125" zoomScaleNormal="125" zoomScalePageLayoutView="0" workbookViewId="0" topLeftCell="A163">
      <selection activeCell="A1" sqref="A1:F180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3.00390625" style="0" bestFit="1" customWidth="1"/>
    <col min="8" max="8" width="15.25390625" style="0" customWidth="1"/>
    <col min="9" max="11" width="12.00390625" style="0" bestFit="1" customWidth="1"/>
  </cols>
  <sheetData>
    <row r="1" spans="1:18" ht="12.75" customHeight="1">
      <c r="A1" s="101" t="s">
        <v>217</v>
      </c>
      <c r="B1" s="265" t="s">
        <v>244</v>
      </c>
      <c r="C1" s="265"/>
      <c r="D1" s="265"/>
      <c r="E1" s="265"/>
      <c r="F1" s="26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8" ht="3.75" customHeight="1">
      <c r="A2" s="101"/>
      <c r="B2" s="102"/>
      <c r="C2" s="102"/>
      <c r="D2" s="102"/>
      <c r="E2" s="102"/>
      <c r="F2" s="102"/>
      <c r="G2" s="43"/>
      <c r="H2" s="43"/>
    </row>
    <row r="3" spans="1:8" ht="12.75" customHeight="1">
      <c r="A3" s="103" t="s">
        <v>211</v>
      </c>
      <c r="B3" s="104" t="s">
        <v>252</v>
      </c>
      <c r="C3" s="104" t="s">
        <v>164</v>
      </c>
      <c r="D3" s="263" t="s">
        <v>163</v>
      </c>
      <c r="E3" s="266" t="s">
        <v>218</v>
      </c>
      <c r="F3" s="262" t="s">
        <v>162</v>
      </c>
      <c r="G3" s="79"/>
      <c r="H3" s="79"/>
    </row>
    <row r="4" spans="1:8" ht="12.75">
      <c r="A4" s="103"/>
      <c r="B4" s="104"/>
      <c r="C4" s="104"/>
      <c r="D4" s="264"/>
      <c r="E4" s="266"/>
      <c r="F4" s="262"/>
      <c r="G4" s="79"/>
      <c r="H4" s="79"/>
    </row>
    <row r="5" spans="1:8" ht="12.75">
      <c r="A5" s="105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22"/>
      <c r="H5" s="22"/>
    </row>
    <row r="6" spans="1:6" ht="15" customHeight="1">
      <c r="A6" s="256" t="s">
        <v>14</v>
      </c>
      <c r="B6" s="257"/>
      <c r="C6" s="257"/>
      <c r="D6" s="257"/>
      <c r="E6" s="257"/>
      <c r="F6" s="258"/>
    </row>
    <row r="7" spans="1:8" ht="12.75" customHeight="1">
      <c r="A7" s="106">
        <v>1</v>
      </c>
      <c r="B7" s="259">
        <v>4116060</v>
      </c>
      <c r="C7" s="108" t="s">
        <v>254</v>
      </c>
      <c r="D7" s="93"/>
      <c r="E7" s="95"/>
      <c r="F7" s="95"/>
      <c r="G7" s="12"/>
      <c r="H7" s="12"/>
    </row>
    <row r="8" spans="1:6" ht="23.25" customHeight="1">
      <c r="A8" s="93"/>
      <c r="B8" s="260"/>
      <c r="C8" s="93" t="s">
        <v>15</v>
      </c>
      <c r="D8" s="94" t="s">
        <v>226</v>
      </c>
      <c r="E8" s="95" t="s">
        <v>16</v>
      </c>
      <c r="F8" s="94">
        <v>12524</v>
      </c>
    </row>
    <row r="9" spans="1:6" ht="12.75">
      <c r="A9" s="93"/>
      <c r="B9" s="260"/>
      <c r="C9" s="93" t="s">
        <v>17</v>
      </c>
      <c r="D9" s="94"/>
      <c r="E9" s="93"/>
      <c r="F9" s="94">
        <v>1905</v>
      </c>
    </row>
    <row r="10" spans="1:6" ht="12.75">
      <c r="A10" s="93"/>
      <c r="B10" s="260"/>
      <c r="C10" s="93" t="s">
        <v>18</v>
      </c>
      <c r="D10" s="94" t="s">
        <v>226</v>
      </c>
      <c r="E10" s="93"/>
      <c r="F10" s="94">
        <v>3477</v>
      </c>
    </row>
    <row r="11" spans="1:6" ht="12.75">
      <c r="A11" s="93"/>
      <c r="B11" s="260"/>
      <c r="C11" s="93" t="s">
        <v>19</v>
      </c>
      <c r="D11" s="94" t="s">
        <v>226</v>
      </c>
      <c r="E11" s="93"/>
      <c r="F11" s="94">
        <v>2437</v>
      </c>
    </row>
    <row r="12" spans="1:6" ht="12.75">
      <c r="A12" s="93"/>
      <c r="B12" s="260"/>
      <c r="C12" s="93" t="s">
        <v>155</v>
      </c>
      <c r="D12" s="94" t="s">
        <v>226</v>
      </c>
      <c r="E12" s="93"/>
      <c r="F12" s="94">
        <v>2187</v>
      </c>
    </row>
    <row r="13" spans="1:6" ht="12.75">
      <c r="A13" s="93"/>
      <c r="B13" s="260"/>
      <c r="C13" s="93" t="s">
        <v>20</v>
      </c>
      <c r="D13" s="94" t="s">
        <v>226</v>
      </c>
      <c r="E13" s="93"/>
      <c r="F13" s="94">
        <v>229</v>
      </c>
    </row>
    <row r="14" spans="1:6" ht="12.75">
      <c r="A14" s="93"/>
      <c r="B14" s="260"/>
      <c r="C14" s="93" t="s">
        <v>156</v>
      </c>
      <c r="D14" s="94" t="s">
        <v>226</v>
      </c>
      <c r="E14" s="93"/>
      <c r="F14" s="94">
        <v>176</v>
      </c>
    </row>
    <row r="15" spans="1:6" ht="24" customHeight="1">
      <c r="A15" s="93"/>
      <c r="B15" s="260"/>
      <c r="C15" s="93" t="s">
        <v>21</v>
      </c>
      <c r="D15" s="94" t="s">
        <v>0</v>
      </c>
      <c r="E15" s="95" t="s">
        <v>16</v>
      </c>
      <c r="F15" s="94">
        <v>476.924</v>
      </c>
    </row>
    <row r="16" spans="1:7" ht="25.5">
      <c r="A16" s="93"/>
      <c r="B16" s="260"/>
      <c r="C16" s="95" t="s">
        <v>22</v>
      </c>
      <c r="D16" s="94" t="s">
        <v>227</v>
      </c>
      <c r="E16" s="93" t="s">
        <v>258</v>
      </c>
      <c r="F16" s="96">
        <v>3663784</v>
      </c>
      <c r="G16" s="78">
        <f>F16+F18+F19+F20+F21</f>
        <v>28650761</v>
      </c>
    </row>
    <row r="17" spans="1:11" ht="12.75">
      <c r="A17" s="93"/>
      <c r="B17" s="260"/>
      <c r="C17" s="93" t="s">
        <v>23</v>
      </c>
      <c r="D17" s="94" t="s">
        <v>227</v>
      </c>
      <c r="E17" s="95" t="s">
        <v>24</v>
      </c>
      <c r="F17" s="96">
        <f>F18+F19+F20+F21</f>
        <v>24986977</v>
      </c>
      <c r="G17" s="78"/>
      <c r="H17" s="78"/>
      <c r="I17" t="s">
        <v>142</v>
      </c>
      <c r="J17">
        <v>649700</v>
      </c>
      <c r="K17" s="78">
        <f>H17+J17</f>
        <v>649700</v>
      </c>
    </row>
    <row r="18" spans="1:9" ht="12.75">
      <c r="A18" s="93"/>
      <c r="B18" s="260"/>
      <c r="C18" s="93" t="s">
        <v>25</v>
      </c>
      <c r="D18" s="94" t="s">
        <v>227</v>
      </c>
      <c r="E18" s="93" t="s">
        <v>258</v>
      </c>
      <c r="F18" s="96">
        <v>5027610.66</v>
      </c>
      <c r="G18" t="s">
        <v>142</v>
      </c>
      <c r="H18">
        <v>649700</v>
      </c>
      <c r="I18" s="78">
        <f>F18+H18</f>
        <v>5677310.66</v>
      </c>
    </row>
    <row r="19" spans="1:6" ht="25.5">
      <c r="A19" s="93"/>
      <c r="B19" s="260"/>
      <c r="C19" s="95" t="s">
        <v>26</v>
      </c>
      <c r="D19" s="94" t="s">
        <v>227</v>
      </c>
      <c r="E19" s="93" t="s">
        <v>258</v>
      </c>
      <c r="F19" s="96">
        <v>1336286.34</v>
      </c>
    </row>
    <row r="20" spans="1:6" ht="38.25">
      <c r="A20" s="93"/>
      <c r="B20" s="109"/>
      <c r="C20" s="95" t="s">
        <v>280</v>
      </c>
      <c r="D20" s="94" t="s">
        <v>227</v>
      </c>
      <c r="E20" s="95" t="s">
        <v>24</v>
      </c>
      <c r="F20" s="96">
        <v>15380500</v>
      </c>
    </row>
    <row r="21" spans="1:7" ht="25.5">
      <c r="A21" s="93"/>
      <c r="B21" s="109"/>
      <c r="C21" s="95" t="s">
        <v>291</v>
      </c>
      <c r="D21" s="94" t="s">
        <v>227</v>
      </c>
      <c r="E21" s="95" t="s">
        <v>24</v>
      </c>
      <c r="F21" s="96">
        <v>3242580</v>
      </c>
      <c r="G21">
        <v>-80</v>
      </c>
    </row>
    <row r="22" spans="1:6" ht="12.75">
      <c r="A22" s="93">
        <v>2</v>
      </c>
      <c r="B22" s="93"/>
      <c r="C22" s="110" t="s">
        <v>259</v>
      </c>
      <c r="D22" s="94"/>
      <c r="E22" s="93"/>
      <c r="F22" s="94" t="s">
        <v>219</v>
      </c>
    </row>
    <row r="23" spans="1:8" ht="26.25">
      <c r="A23" s="93"/>
      <c r="B23" s="259">
        <v>4116060</v>
      </c>
      <c r="C23" s="95" t="s">
        <v>27</v>
      </c>
      <c r="D23" s="94" t="s">
        <v>28</v>
      </c>
      <c r="E23" s="95" t="s">
        <v>29</v>
      </c>
      <c r="F23" s="96">
        <v>3394705</v>
      </c>
      <c r="H23" s="90"/>
    </row>
    <row r="24" spans="1:6" ht="12.75">
      <c r="A24" s="93"/>
      <c r="B24" s="260"/>
      <c r="C24" s="93" t="s">
        <v>30</v>
      </c>
      <c r="D24" s="94" t="s">
        <v>226</v>
      </c>
      <c r="E24" s="93" t="s">
        <v>29</v>
      </c>
      <c r="F24" s="96">
        <v>12524</v>
      </c>
    </row>
    <row r="25" spans="1:6" ht="12.75">
      <c r="A25" s="93"/>
      <c r="B25" s="260"/>
      <c r="C25" s="93" t="s">
        <v>31</v>
      </c>
      <c r="D25" s="94" t="s">
        <v>226</v>
      </c>
      <c r="E25" s="93" t="s">
        <v>29</v>
      </c>
      <c r="F25" s="96">
        <v>2400</v>
      </c>
    </row>
    <row r="26" spans="1:6" ht="12.75">
      <c r="A26" s="93"/>
      <c r="B26" s="260"/>
      <c r="C26" s="93" t="s">
        <v>32</v>
      </c>
      <c r="D26" s="94" t="s">
        <v>226</v>
      </c>
      <c r="E26" s="93" t="s">
        <v>29</v>
      </c>
      <c r="F26" s="96">
        <v>140</v>
      </c>
    </row>
    <row r="27" spans="1:6" ht="25.5">
      <c r="A27" s="93"/>
      <c r="B27" s="260"/>
      <c r="C27" s="95" t="s">
        <v>129</v>
      </c>
      <c r="D27" s="94" t="s">
        <v>0</v>
      </c>
      <c r="E27" s="93" t="s">
        <v>29</v>
      </c>
      <c r="F27" s="111">
        <v>5.605</v>
      </c>
    </row>
    <row r="28" spans="1:6" ht="25.5">
      <c r="A28" s="93"/>
      <c r="B28" s="112"/>
      <c r="C28" s="95" t="s">
        <v>264</v>
      </c>
      <c r="D28" s="94" t="s">
        <v>226</v>
      </c>
      <c r="E28" s="93" t="s">
        <v>29</v>
      </c>
      <c r="F28" s="113">
        <v>1872</v>
      </c>
    </row>
    <row r="29" spans="1:6" ht="25.5">
      <c r="A29" s="93"/>
      <c r="B29" s="112"/>
      <c r="C29" s="95" t="s">
        <v>89</v>
      </c>
      <c r="D29" s="94" t="s">
        <v>0</v>
      </c>
      <c r="E29" s="93" t="s">
        <v>258</v>
      </c>
      <c r="F29" s="94">
        <v>15.53</v>
      </c>
    </row>
    <row r="30" spans="1:6" ht="12.75">
      <c r="A30" s="93">
        <v>3</v>
      </c>
      <c r="B30" s="93"/>
      <c r="C30" s="110" t="s">
        <v>257</v>
      </c>
      <c r="D30" s="94"/>
      <c r="E30" s="93"/>
      <c r="F30" s="96" t="s">
        <v>219</v>
      </c>
    </row>
    <row r="31" spans="1:6" ht="12.75">
      <c r="A31" s="93"/>
      <c r="B31" s="259">
        <v>4116060</v>
      </c>
      <c r="C31" s="93" t="s">
        <v>189</v>
      </c>
      <c r="D31" s="94" t="s">
        <v>33</v>
      </c>
      <c r="E31" s="93" t="s">
        <v>229</v>
      </c>
      <c r="F31" s="96">
        <v>271.06</v>
      </c>
    </row>
    <row r="32" spans="1:8" ht="12.75">
      <c r="A32" s="93"/>
      <c r="B32" s="260"/>
      <c r="C32" s="95" t="s">
        <v>34</v>
      </c>
      <c r="D32" s="94" t="s">
        <v>227</v>
      </c>
      <c r="E32" s="93" t="s">
        <v>229</v>
      </c>
      <c r="F32" s="96">
        <f>F18/F15</f>
        <v>10541.743883721516</v>
      </c>
      <c r="G32" s="85"/>
      <c r="H32" t="s">
        <v>143</v>
      </c>
    </row>
    <row r="33" spans="1:8" ht="25.5">
      <c r="A33" s="93"/>
      <c r="B33" s="261"/>
      <c r="C33" s="95" t="s">
        <v>35</v>
      </c>
      <c r="D33" s="94" t="s">
        <v>227</v>
      </c>
      <c r="E33" s="93" t="s">
        <v>229</v>
      </c>
      <c r="F33" s="96">
        <f>F19/F27</f>
        <v>238409.69491525422</v>
      </c>
      <c r="G33" s="85"/>
      <c r="H33" t="s">
        <v>190</v>
      </c>
    </row>
    <row r="34" spans="1:7" ht="12.75">
      <c r="A34" s="93"/>
      <c r="B34" s="115"/>
      <c r="C34" s="95" t="s">
        <v>263</v>
      </c>
      <c r="D34" s="94" t="s">
        <v>227</v>
      </c>
      <c r="E34" s="93" t="s">
        <v>229</v>
      </c>
      <c r="F34" s="96">
        <f>F20/F28</f>
        <v>8216.07905982906</v>
      </c>
      <c r="G34" s="85"/>
    </row>
    <row r="35" spans="1:7" ht="25.5">
      <c r="A35" s="93"/>
      <c r="B35" s="115"/>
      <c r="C35" s="95" t="s">
        <v>90</v>
      </c>
      <c r="D35" s="94" t="s">
        <v>227</v>
      </c>
      <c r="E35" s="93" t="s">
        <v>229</v>
      </c>
      <c r="F35" s="96">
        <f>F21/F29</f>
        <v>208794.59111397297</v>
      </c>
      <c r="G35" s="85"/>
    </row>
    <row r="36" spans="1:6" ht="12.75">
      <c r="A36" s="93">
        <v>4</v>
      </c>
      <c r="B36" s="93"/>
      <c r="C36" s="110" t="s">
        <v>191</v>
      </c>
      <c r="D36" s="94"/>
      <c r="E36" s="93"/>
      <c r="F36" s="94" t="s">
        <v>219</v>
      </c>
    </row>
    <row r="37" spans="1:6" ht="38.25">
      <c r="A37" s="93"/>
      <c r="B37" s="259">
        <v>4116060</v>
      </c>
      <c r="C37" s="95" t="s">
        <v>36</v>
      </c>
      <c r="D37" s="94" t="s">
        <v>228</v>
      </c>
      <c r="E37" s="93" t="s">
        <v>229</v>
      </c>
      <c r="F37" s="94">
        <v>122.3</v>
      </c>
    </row>
    <row r="38" spans="1:7" ht="27.75" customHeight="1">
      <c r="A38" s="93"/>
      <c r="B38" s="260"/>
      <c r="C38" s="95" t="s">
        <v>37</v>
      </c>
      <c r="D38" s="94" t="s">
        <v>228</v>
      </c>
      <c r="E38" s="93" t="s">
        <v>229</v>
      </c>
      <c r="F38" s="94">
        <v>1.18</v>
      </c>
      <c r="G38">
        <v>1.1</v>
      </c>
    </row>
    <row r="39" spans="1:7" ht="25.5">
      <c r="A39" s="93"/>
      <c r="B39" s="261"/>
      <c r="C39" s="95" t="s">
        <v>38</v>
      </c>
      <c r="D39" s="94" t="s">
        <v>228</v>
      </c>
      <c r="E39" s="93" t="s">
        <v>229</v>
      </c>
      <c r="F39" s="94">
        <v>1.12</v>
      </c>
      <c r="G39">
        <v>1.11</v>
      </c>
    </row>
    <row r="40" spans="1:6" ht="19.5" customHeight="1">
      <c r="A40" s="256" t="s">
        <v>297</v>
      </c>
      <c r="B40" s="257"/>
      <c r="C40" s="257"/>
      <c r="D40" s="257"/>
      <c r="E40" s="257"/>
      <c r="F40" s="258"/>
    </row>
    <row r="41" spans="1:6" ht="12.75">
      <c r="A41" s="93">
        <v>1</v>
      </c>
      <c r="B41" s="93"/>
      <c r="C41" s="110" t="s">
        <v>260</v>
      </c>
      <c r="D41" s="94"/>
      <c r="E41" s="93"/>
      <c r="F41" s="94" t="s">
        <v>219</v>
      </c>
    </row>
    <row r="42" spans="1:7" ht="25.5">
      <c r="A42" s="93"/>
      <c r="B42" s="259">
        <v>4116060</v>
      </c>
      <c r="C42" s="95" t="s">
        <v>284</v>
      </c>
      <c r="D42" s="94" t="s">
        <v>227</v>
      </c>
      <c r="E42" s="93" t="s">
        <v>24</v>
      </c>
      <c r="F42" s="96">
        <f>F43+F44+F45+F46+F47+F48+F49+F50+F51+F52+F53</f>
        <v>15121473.000000002</v>
      </c>
      <c r="G42" s="78"/>
    </row>
    <row r="43" spans="1:7" ht="12.75">
      <c r="A43" s="93"/>
      <c r="B43" s="260"/>
      <c r="C43" s="93" t="s">
        <v>6</v>
      </c>
      <c r="D43" s="94" t="s">
        <v>227</v>
      </c>
      <c r="E43" s="93" t="s">
        <v>24</v>
      </c>
      <c r="F43" s="96">
        <v>1573094</v>
      </c>
      <c r="G43" s="78"/>
    </row>
    <row r="44" spans="1:7" ht="38.25">
      <c r="A44" s="93"/>
      <c r="B44" s="260"/>
      <c r="C44" s="100" t="s">
        <v>292</v>
      </c>
      <c r="D44" s="94" t="s">
        <v>227</v>
      </c>
      <c r="E44" s="93" t="s">
        <v>24</v>
      </c>
      <c r="F44" s="96">
        <v>1731865</v>
      </c>
      <c r="G44" s="78"/>
    </row>
    <row r="45" spans="1:6" ht="12.75">
      <c r="A45" s="93"/>
      <c r="B45" s="260"/>
      <c r="C45" s="93" t="s">
        <v>152</v>
      </c>
      <c r="D45" s="94" t="s">
        <v>227</v>
      </c>
      <c r="E45" s="93" t="s">
        <v>24</v>
      </c>
      <c r="F45" s="96">
        <v>214614</v>
      </c>
    </row>
    <row r="46" spans="1:10" ht="25.5">
      <c r="A46" s="93"/>
      <c r="B46" s="260"/>
      <c r="C46" s="95" t="s">
        <v>268</v>
      </c>
      <c r="D46" s="94" t="s">
        <v>227</v>
      </c>
      <c r="E46" s="93" t="s">
        <v>24</v>
      </c>
      <c r="F46" s="96">
        <v>6676383.71</v>
      </c>
      <c r="G46" s="78"/>
      <c r="H46" s="29"/>
      <c r="I46" s="29"/>
      <c r="J46" s="78"/>
    </row>
    <row r="47" spans="1:7" ht="12.75">
      <c r="A47" s="93"/>
      <c r="B47" s="260"/>
      <c r="C47" s="95" t="s">
        <v>130</v>
      </c>
      <c r="D47" s="94" t="s">
        <v>227</v>
      </c>
      <c r="E47" s="93" t="s">
        <v>24</v>
      </c>
      <c r="F47" s="96">
        <v>227024.8</v>
      </c>
      <c r="G47" s="78"/>
    </row>
    <row r="48" spans="1:7" ht="12.75">
      <c r="A48" s="93"/>
      <c r="B48" s="260"/>
      <c r="C48" s="95" t="s">
        <v>250</v>
      </c>
      <c r="D48" s="94" t="s">
        <v>227</v>
      </c>
      <c r="E48" s="93" t="s">
        <v>24</v>
      </c>
      <c r="F48" s="96">
        <v>1884783.98</v>
      </c>
      <c r="G48" s="78"/>
    </row>
    <row r="49" spans="1:8" ht="12.75">
      <c r="A49" s="93"/>
      <c r="B49" s="260"/>
      <c r="C49" s="95" t="s">
        <v>131</v>
      </c>
      <c r="D49" s="94" t="s">
        <v>227</v>
      </c>
      <c r="E49" s="93" t="s">
        <v>24</v>
      </c>
      <c r="F49" s="96">
        <v>411848.9</v>
      </c>
      <c r="H49" s="78"/>
    </row>
    <row r="50" spans="1:6" ht="12.75">
      <c r="A50" s="93"/>
      <c r="B50" s="260"/>
      <c r="C50" s="95" t="s">
        <v>136</v>
      </c>
      <c r="D50" s="94" t="s">
        <v>227</v>
      </c>
      <c r="E50" s="93" t="s">
        <v>24</v>
      </c>
      <c r="F50" s="96">
        <v>417100.51</v>
      </c>
    </row>
    <row r="51" spans="1:6" ht="12.75">
      <c r="A51" s="93"/>
      <c r="B51" s="260"/>
      <c r="C51" s="95" t="s">
        <v>137</v>
      </c>
      <c r="D51" s="94" t="s">
        <v>227</v>
      </c>
      <c r="E51" s="93" t="s">
        <v>24</v>
      </c>
      <c r="F51" s="96">
        <v>76525.2</v>
      </c>
    </row>
    <row r="52" spans="1:6" ht="12.75">
      <c r="A52" s="93"/>
      <c r="B52" s="260"/>
      <c r="C52" s="95" t="s">
        <v>251</v>
      </c>
      <c r="D52" s="94" t="s">
        <v>227</v>
      </c>
      <c r="E52" s="93" t="s">
        <v>24</v>
      </c>
      <c r="F52" s="96">
        <v>400000</v>
      </c>
    </row>
    <row r="53" spans="1:6" ht="25.5">
      <c r="A53" s="93"/>
      <c r="B53" s="260"/>
      <c r="C53" s="95" t="s">
        <v>175</v>
      </c>
      <c r="D53" s="94" t="s">
        <v>227</v>
      </c>
      <c r="E53" s="93" t="s">
        <v>24</v>
      </c>
      <c r="F53" s="96">
        <v>1508232.9</v>
      </c>
    </row>
    <row r="54" spans="1:6" ht="12.75">
      <c r="A54" s="93"/>
      <c r="B54" s="260"/>
      <c r="C54" s="93" t="s">
        <v>39</v>
      </c>
      <c r="D54" s="94" t="s">
        <v>226</v>
      </c>
      <c r="E54" s="93" t="s">
        <v>255</v>
      </c>
      <c r="F54" s="94">
        <v>15430</v>
      </c>
    </row>
    <row r="55" spans="1:9" ht="12.75">
      <c r="A55" s="93"/>
      <c r="B55" s="260"/>
      <c r="C55" s="93" t="s">
        <v>40</v>
      </c>
      <c r="D55" s="94" t="s">
        <v>231</v>
      </c>
      <c r="E55" s="93" t="s">
        <v>255</v>
      </c>
      <c r="F55" s="94">
        <v>59.8</v>
      </c>
      <c r="I55" t="s">
        <v>153</v>
      </c>
    </row>
    <row r="56" spans="1:6" ht="12.75">
      <c r="A56" s="93"/>
      <c r="B56" s="260"/>
      <c r="C56" s="93" t="s">
        <v>41</v>
      </c>
      <c r="D56" s="94" t="s">
        <v>231</v>
      </c>
      <c r="E56" s="93" t="s">
        <v>255</v>
      </c>
      <c r="F56" s="94">
        <v>48.2</v>
      </c>
    </row>
    <row r="57" spans="1:6" ht="12.75">
      <c r="A57" s="93"/>
      <c r="B57" s="260"/>
      <c r="C57" s="93" t="s">
        <v>42</v>
      </c>
      <c r="D57" s="94" t="s">
        <v>231</v>
      </c>
      <c r="E57" s="93" t="s">
        <v>255</v>
      </c>
      <c r="F57" s="94">
        <v>0.3</v>
      </c>
    </row>
    <row r="58" spans="1:6" ht="12.75">
      <c r="A58" s="93"/>
      <c r="B58" s="260"/>
      <c r="C58" s="93" t="s">
        <v>154</v>
      </c>
      <c r="D58" s="94" t="s">
        <v>226</v>
      </c>
      <c r="E58" s="93" t="s">
        <v>255</v>
      </c>
      <c r="F58" s="94">
        <v>55</v>
      </c>
    </row>
    <row r="59" spans="1:6" ht="12.75">
      <c r="A59" s="93"/>
      <c r="B59" s="260"/>
      <c r="C59" s="93" t="s">
        <v>43</v>
      </c>
      <c r="D59" s="94" t="s">
        <v>226</v>
      </c>
      <c r="E59" s="93" t="s">
        <v>44</v>
      </c>
      <c r="F59" s="94">
        <v>144</v>
      </c>
    </row>
    <row r="60" spans="1:6" ht="12.75">
      <c r="A60" s="93"/>
      <c r="B60" s="260"/>
      <c r="C60" s="93" t="s">
        <v>45</v>
      </c>
      <c r="D60" s="94" t="s">
        <v>46</v>
      </c>
      <c r="E60" s="93" t="s">
        <v>44</v>
      </c>
      <c r="F60" s="94">
        <v>530</v>
      </c>
    </row>
    <row r="61" spans="1:6" ht="13.5" customHeight="1">
      <c r="A61" s="93"/>
      <c r="B61" s="260"/>
      <c r="C61" s="93" t="s">
        <v>47</v>
      </c>
      <c r="D61" s="94" t="s">
        <v>48</v>
      </c>
      <c r="E61" s="93" t="s">
        <v>44</v>
      </c>
      <c r="F61" s="113">
        <v>106120</v>
      </c>
    </row>
    <row r="62" spans="1:6" ht="15" customHeight="1">
      <c r="A62" s="93"/>
      <c r="B62" s="261"/>
      <c r="C62" s="93" t="s">
        <v>49</v>
      </c>
      <c r="D62" s="94" t="s">
        <v>226</v>
      </c>
      <c r="E62" s="93"/>
      <c r="F62" s="96">
        <v>498</v>
      </c>
    </row>
    <row r="63" spans="1:6" ht="17.25" customHeight="1">
      <c r="A63" s="93">
        <v>2</v>
      </c>
      <c r="B63" s="93"/>
      <c r="C63" s="110" t="s">
        <v>259</v>
      </c>
      <c r="D63" s="94"/>
      <c r="E63" s="93"/>
      <c r="F63" s="116" t="s">
        <v>219</v>
      </c>
    </row>
    <row r="64" spans="1:6" ht="12.75">
      <c r="A64" s="93"/>
      <c r="B64" s="259">
        <v>4116060</v>
      </c>
      <c r="C64" s="93" t="s">
        <v>50</v>
      </c>
      <c r="D64" s="94" t="s">
        <v>226</v>
      </c>
      <c r="E64" s="93" t="s">
        <v>44</v>
      </c>
      <c r="F64" s="96">
        <v>141</v>
      </c>
    </row>
    <row r="65" spans="1:6" ht="12.75">
      <c r="A65" s="93"/>
      <c r="B65" s="260"/>
      <c r="C65" s="93" t="s">
        <v>51</v>
      </c>
      <c r="D65" s="94" t="s">
        <v>226</v>
      </c>
      <c r="E65" s="93" t="s">
        <v>44</v>
      </c>
      <c r="F65" s="96">
        <v>186</v>
      </c>
    </row>
    <row r="66" spans="1:6" ht="12.75">
      <c r="A66" s="93"/>
      <c r="B66" s="260"/>
      <c r="C66" s="93" t="s">
        <v>52</v>
      </c>
      <c r="D66" s="94" t="s">
        <v>231</v>
      </c>
      <c r="E66" s="93" t="s">
        <v>229</v>
      </c>
      <c r="F66" s="96">
        <v>28.2</v>
      </c>
    </row>
    <row r="67" spans="1:6" ht="12.75">
      <c r="A67" s="93"/>
      <c r="B67" s="260"/>
      <c r="C67" s="93" t="s">
        <v>53</v>
      </c>
      <c r="D67" s="94" t="s">
        <v>231</v>
      </c>
      <c r="E67" s="93" t="s">
        <v>229</v>
      </c>
      <c r="F67" s="96">
        <v>17.7</v>
      </c>
    </row>
    <row r="68" spans="1:6" ht="25.5">
      <c r="A68" s="93"/>
      <c r="B68" s="112"/>
      <c r="C68" s="95" t="s">
        <v>92</v>
      </c>
      <c r="D68" s="94" t="s">
        <v>48</v>
      </c>
      <c r="E68" s="93" t="s">
        <v>91</v>
      </c>
      <c r="F68" s="113">
        <v>11800</v>
      </c>
    </row>
    <row r="69" spans="1:6" ht="12.75">
      <c r="A69" s="93">
        <v>3</v>
      </c>
      <c r="B69" s="93"/>
      <c r="C69" s="110" t="s">
        <v>257</v>
      </c>
      <c r="D69" s="94"/>
      <c r="E69" s="93"/>
      <c r="F69" s="116" t="s">
        <v>219</v>
      </c>
    </row>
    <row r="70" spans="1:6" ht="12.75">
      <c r="A70" s="93"/>
      <c r="B70" s="259">
        <v>4116060</v>
      </c>
      <c r="C70" s="93" t="s">
        <v>54</v>
      </c>
      <c r="D70" s="94" t="s">
        <v>227</v>
      </c>
      <c r="E70" s="93" t="s">
        <v>229</v>
      </c>
      <c r="F70" s="96">
        <f>F47/F64</f>
        <v>1610.104964539007</v>
      </c>
    </row>
    <row r="71" spans="1:6" ht="12.75">
      <c r="A71" s="93"/>
      <c r="B71" s="260"/>
      <c r="C71" s="93" t="s">
        <v>55</v>
      </c>
      <c r="D71" s="94" t="s">
        <v>227</v>
      </c>
      <c r="E71" s="93" t="s">
        <v>229</v>
      </c>
      <c r="F71" s="96">
        <f>F49/F65</f>
        <v>2214.2413978494624</v>
      </c>
    </row>
    <row r="72" spans="1:9" ht="25.5">
      <c r="A72" s="93"/>
      <c r="B72" s="260"/>
      <c r="C72" s="95" t="s">
        <v>56</v>
      </c>
      <c r="D72" s="94" t="s">
        <v>227</v>
      </c>
      <c r="E72" s="93" t="s">
        <v>229</v>
      </c>
      <c r="F72" s="96">
        <f>F46/F67/12</f>
        <v>31433.068314500943</v>
      </c>
      <c r="H72" t="s">
        <v>144</v>
      </c>
      <c r="I72" t="s">
        <v>2</v>
      </c>
    </row>
    <row r="73" spans="1:6" ht="12.75">
      <c r="A73" s="93"/>
      <c r="B73" s="112"/>
      <c r="C73" s="117" t="s">
        <v>93</v>
      </c>
      <c r="D73" s="118" t="s">
        <v>227</v>
      </c>
      <c r="E73" s="119" t="s">
        <v>229</v>
      </c>
      <c r="F73" s="120">
        <f>F43/F68</f>
        <v>133.31305084745762</v>
      </c>
    </row>
    <row r="74" spans="1:6" ht="12.75">
      <c r="A74" s="93">
        <v>4</v>
      </c>
      <c r="B74" s="93"/>
      <c r="C74" s="110" t="s">
        <v>191</v>
      </c>
      <c r="D74" s="94"/>
      <c r="E74" s="93"/>
      <c r="F74" s="94" t="s">
        <v>219</v>
      </c>
    </row>
    <row r="75" spans="1:6" ht="25.5">
      <c r="A75" s="93"/>
      <c r="B75" s="259">
        <v>4116060</v>
      </c>
      <c r="C75" s="121" t="s">
        <v>57</v>
      </c>
      <c r="D75" s="94" t="s">
        <v>228</v>
      </c>
      <c r="E75" s="93" t="s">
        <v>229</v>
      </c>
      <c r="F75" s="94">
        <v>0.9</v>
      </c>
    </row>
    <row r="76" spans="1:6" ht="25.5">
      <c r="A76" s="93"/>
      <c r="B76" s="260"/>
      <c r="C76" s="95" t="s">
        <v>132</v>
      </c>
      <c r="D76" s="94" t="s">
        <v>228</v>
      </c>
      <c r="E76" s="93" t="s">
        <v>229</v>
      </c>
      <c r="F76" s="94">
        <v>1.21</v>
      </c>
    </row>
    <row r="77" spans="1:6" ht="12.75">
      <c r="A77" s="256" t="s">
        <v>1</v>
      </c>
      <c r="B77" s="257"/>
      <c r="C77" s="258"/>
      <c r="D77" s="94"/>
      <c r="E77" s="93"/>
      <c r="F77" s="94"/>
    </row>
    <row r="78" spans="1:6" ht="12.75">
      <c r="A78" s="93">
        <v>1</v>
      </c>
      <c r="B78" s="93"/>
      <c r="C78" s="110" t="s">
        <v>260</v>
      </c>
      <c r="D78" s="94"/>
      <c r="E78" s="93"/>
      <c r="F78" s="94" t="s">
        <v>219</v>
      </c>
    </row>
    <row r="79" spans="1:14" ht="12.75">
      <c r="A79" s="93"/>
      <c r="B79" s="107">
        <v>4116060</v>
      </c>
      <c r="C79" s="93" t="s">
        <v>23</v>
      </c>
      <c r="D79" s="94" t="s">
        <v>227</v>
      </c>
      <c r="E79" s="93" t="s">
        <v>24</v>
      </c>
      <c r="F79" s="96">
        <f>F80+F81+F82+F83</f>
        <v>7815500</v>
      </c>
      <c r="G79" s="78"/>
      <c r="N79" s="78"/>
    </row>
    <row r="80" spans="1:14" ht="12.75">
      <c r="A80" s="93"/>
      <c r="B80" s="122"/>
      <c r="C80" s="93" t="s">
        <v>58</v>
      </c>
      <c r="D80" s="94" t="s">
        <v>227</v>
      </c>
      <c r="E80" s="93" t="s">
        <v>258</v>
      </c>
      <c r="F80" s="96">
        <v>5586217.95</v>
      </c>
      <c r="M80" s="78"/>
      <c r="N80" s="78"/>
    </row>
    <row r="81" spans="1:14" ht="12.75">
      <c r="A81" s="93"/>
      <c r="B81" s="122"/>
      <c r="C81" s="93" t="s">
        <v>59</v>
      </c>
      <c r="D81" s="94" t="s">
        <v>227</v>
      </c>
      <c r="E81" s="93" t="s">
        <v>258</v>
      </c>
      <c r="F81" s="96">
        <v>986778.39</v>
      </c>
      <c r="M81" s="78"/>
      <c r="N81" s="78"/>
    </row>
    <row r="82" spans="1:14" ht="25.5">
      <c r="A82" s="93"/>
      <c r="B82" s="122"/>
      <c r="C82" s="95" t="s">
        <v>60</v>
      </c>
      <c r="D82" s="94" t="s">
        <v>227</v>
      </c>
      <c r="E82" s="93" t="s">
        <v>258</v>
      </c>
      <c r="F82" s="96">
        <v>867503.66</v>
      </c>
      <c r="M82" s="78"/>
      <c r="N82" s="78"/>
    </row>
    <row r="83" spans="1:14" ht="12.75">
      <c r="A83" s="93"/>
      <c r="B83" s="122"/>
      <c r="C83" s="93" t="s">
        <v>61</v>
      </c>
      <c r="D83" s="94" t="s">
        <v>227</v>
      </c>
      <c r="E83" s="93" t="s">
        <v>258</v>
      </c>
      <c r="F83" s="96">
        <v>375000</v>
      </c>
      <c r="M83" s="78"/>
      <c r="N83" s="78"/>
    </row>
    <row r="84" spans="1:6" ht="12.75">
      <c r="A84" s="93"/>
      <c r="B84" s="123"/>
      <c r="C84" s="93" t="s">
        <v>62</v>
      </c>
      <c r="D84" s="94" t="s">
        <v>231</v>
      </c>
      <c r="E84" s="93" t="s">
        <v>9</v>
      </c>
      <c r="F84" s="94">
        <v>138.03</v>
      </c>
    </row>
    <row r="85" spans="1:6" ht="12.75">
      <c r="A85" s="93">
        <v>2</v>
      </c>
      <c r="B85" s="93"/>
      <c r="C85" s="110" t="s">
        <v>259</v>
      </c>
      <c r="D85" s="94"/>
      <c r="E85" s="93"/>
      <c r="F85" s="94" t="s">
        <v>219</v>
      </c>
    </row>
    <row r="86" spans="1:6" ht="12.75">
      <c r="A86" s="93"/>
      <c r="B86" s="259">
        <v>4116060</v>
      </c>
      <c r="C86" s="93" t="s">
        <v>63</v>
      </c>
      <c r="D86" s="94" t="s">
        <v>231</v>
      </c>
      <c r="E86" s="93" t="s">
        <v>64</v>
      </c>
      <c r="F86" s="94">
        <v>36.86</v>
      </c>
    </row>
    <row r="87" spans="1:6" ht="12.75">
      <c r="A87" s="93"/>
      <c r="B87" s="260"/>
      <c r="C87" s="93" t="s">
        <v>65</v>
      </c>
      <c r="D87" s="94" t="s">
        <v>231</v>
      </c>
      <c r="E87" s="93" t="s">
        <v>66</v>
      </c>
      <c r="F87" s="94">
        <v>110.04</v>
      </c>
    </row>
    <row r="88" spans="1:6" ht="12.75">
      <c r="A88" s="93"/>
      <c r="B88" s="261"/>
      <c r="C88" s="93" t="s">
        <v>50</v>
      </c>
      <c r="D88" s="94" t="s">
        <v>226</v>
      </c>
      <c r="E88" s="93" t="s">
        <v>258</v>
      </c>
      <c r="F88" s="94">
        <v>230</v>
      </c>
    </row>
    <row r="89" spans="1:6" ht="12.75">
      <c r="A89" s="93">
        <v>3</v>
      </c>
      <c r="B89" s="93"/>
      <c r="C89" s="110" t="s">
        <v>257</v>
      </c>
      <c r="D89" s="94"/>
      <c r="E89" s="93"/>
      <c r="F89" s="94" t="s">
        <v>219</v>
      </c>
    </row>
    <row r="90" spans="1:6" ht="25.5">
      <c r="A90" s="93"/>
      <c r="B90" s="259">
        <v>4116060</v>
      </c>
      <c r="C90" s="95" t="s">
        <v>68</v>
      </c>
      <c r="D90" s="94" t="s">
        <v>227</v>
      </c>
      <c r="E90" s="93" t="s">
        <v>229</v>
      </c>
      <c r="F90" s="96">
        <f>(F80+F83)/F86/12</f>
        <v>13477.161218122628</v>
      </c>
    </row>
    <row r="91" spans="1:6" ht="12.75">
      <c r="A91" s="93"/>
      <c r="B91" s="260"/>
      <c r="C91" s="93" t="s">
        <v>69</v>
      </c>
      <c r="D91" s="94" t="s">
        <v>227</v>
      </c>
      <c r="E91" s="93" t="s">
        <v>229</v>
      </c>
      <c r="F91" s="96">
        <f>F81/12/F87</f>
        <v>747.2876454016721</v>
      </c>
    </row>
    <row r="92" spans="1:6" ht="25.5">
      <c r="A92" s="93"/>
      <c r="B92" s="260"/>
      <c r="C92" s="95" t="s">
        <v>70</v>
      </c>
      <c r="D92" s="94" t="s">
        <v>227</v>
      </c>
      <c r="E92" s="93" t="s">
        <v>229</v>
      </c>
      <c r="F92" s="96">
        <f>F82/12</f>
        <v>72291.97166666666</v>
      </c>
    </row>
    <row r="93" spans="1:6" ht="12.75">
      <c r="A93" s="93">
        <v>4</v>
      </c>
      <c r="B93" s="93"/>
      <c r="C93" s="110" t="s">
        <v>191</v>
      </c>
      <c r="D93" s="94"/>
      <c r="E93" s="93"/>
      <c r="F93" s="94" t="s">
        <v>219</v>
      </c>
    </row>
    <row r="94" spans="1:6" ht="25.5">
      <c r="A94" s="93"/>
      <c r="B94" s="259">
        <v>4116060</v>
      </c>
      <c r="C94" s="95" t="s">
        <v>71</v>
      </c>
      <c r="D94" s="94" t="s">
        <v>228</v>
      </c>
      <c r="E94" s="93" t="s">
        <v>72</v>
      </c>
      <c r="F94" s="94">
        <v>100</v>
      </c>
    </row>
    <row r="95" spans="1:6" ht="38.25">
      <c r="A95" s="93"/>
      <c r="B95" s="260"/>
      <c r="C95" s="95" t="s">
        <v>73</v>
      </c>
      <c r="D95" s="94" t="s">
        <v>228</v>
      </c>
      <c r="E95" s="93" t="s">
        <v>72</v>
      </c>
      <c r="F95" s="94">
        <v>138.6</v>
      </c>
    </row>
    <row r="96" spans="1:6" ht="15.75" customHeight="1">
      <c r="A96" s="256" t="s">
        <v>3</v>
      </c>
      <c r="B96" s="257"/>
      <c r="C96" s="257"/>
      <c r="D96" s="257"/>
      <c r="E96" s="257"/>
      <c r="F96" s="258"/>
    </row>
    <row r="97" spans="1:6" ht="12.75">
      <c r="A97" s="93">
        <v>1</v>
      </c>
      <c r="B97" s="93"/>
      <c r="C97" s="110" t="s">
        <v>260</v>
      </c>
      <c r="D97" s="94"/>
      <c r="E97" s="93"/>
      <c r="F97" s="94" t="s">
        <v>219</v>
      </c>
    </row>
    <row r="98" spans="1:6" ht="15.75" customHeight="1">
      <c r="A98" s="93"/>
      <c r="B98" s="259">
        <v>4116060</v>
      </c>
      <c r="C98" s="93" t="s">
        <v>74</v>
      </c>
      <c r="D98" s="94" t="s">
        <v>226</v>
      </c>
      <c r="E98" s="93" t="s">
        <v>255</v>
      </c>
      <c r="F98" s="94">
        <v>16</v>
      </c>
    </row>
    <row r="99" spans="1:6" ht="21.75" customHeight="1">
      <c r="A99" s="93"/>
      <c r="B99" s="260"/>
      <c r="C99" s="95" t="s">
        <v>75</v>
      </c>
      <c r="D99" s="94" t="s">
        <v>226</v>
      </c>
      <c r="E99" s="93" t="s">
        <v>255</v>
      </c>
      <c r="F99" s="94">
        <v>744</v>
      </c>
    </row>
    <row r="100" spans="1:6" ht="17.25" customHeight="1">
      <c r="A100" s="93"/>
      <c r="B100" s="260"/>
      <c r="C100" s="93" t="s">
        <v>76</v>
      </c>
      <c r="D100" s="94" t="s">
        <v>77</v>
      </c>
      <c r="E100" s="93" t="s">
        <v>67</v>
      </c>
      <c r="F100" s="94">
        <v>31089</v>
      </c>
    </row>
    <row r="101" spans="1:6" ht="20.25" customHeight="1">
      <c r="A101" s="93"/>
      <c r="B101" s="260"/>
      <c r="C101" s="93" t="s">
        <v>78</v>
      </c>
      <c r="D101" s="94" t="s">
        <v>48</v>
      </c>
      <c r="E101" s="93" t="s">
        <v>67</v>
      </c>
      <c r="F101" s="94">
        <v>16364</v>
      </c>
    </row>
    <row r="102" spans="1:6" ht="17.25" customHeight="1">
      <c r="A102" s="93"/>
      <c r="B102" s="260"/>
      <c r="C102" s="93" t="s">
        <v>79</v>
      </c>
      <c r="D102" s="94" t="s">
        <v>80</v>
      </c>
      <c r="E102" s="93" t="s">
        <v>67</v>
      </c>
      <c r="F102" s="94">
        <v>82.6</v>
      </c>
    </row>
    <row r="103" spans="1:6" ht="18" customHeight="1">
      <c r="A103" s="93"/>
      <c r="B103" s="260"/>
      <c r="C103" s="93" t="s">
        <v>81</v>
      </c>
      <c r="D103" s="94" t="s">
        <v>8</v>
      </c>
      <c r="E103" s="93" t="s">
        <v>67</v>
      </c>
      <c r="F103" s="94">
        <v>5070</v>
      </c>
    </row>
    <row r="104" spans="1:7" ht="17.25" customHeight="1">
      <c r="A104" s="93"/>
      <c r="B104" s="260"/>
      <c r="C104" s="93" t="s">
        <v>23</v>
      </c>
      <c r="D104" s="94" t="s">
        <v>227</v>
      </c>
      <c r="E104" s="93" t="s">
        <v>24</v>
      </c>
      <c r="F104" s="96">
        <f>F105+F106+F107+F108+F109+F110+F111+F112+F113+F114+F115+F116</f>
        <v>5042684</v>
      </c>
      <c r="G104" s="20"/>
    </row>
    <row r="105" spans="1:14" ht="19.5" customHeight="1">
      <c r="A105" s="93"/>
      <c r="B105" s="260"/>
      <c r="C105" s="93" t="s">
        <v>82</v>
      </c>
      <c r="D105" s="94" t="s">
        <v>227</v>
      </c>
      <c r="E105" s="93" t="s">
        <v>258</v>
      </c>
      <c r="F105" s="96">
        <v>768383.8</v>
      </c>
      <c r="N105" s="78"/>
    </row>
    <row r="106" spans="1:6" ht="43.5" customHeight="1">
      <c r="A106" s="93"/>
      <c r="B106" s="260"/>
      <c r="C106" s="95" t="s">
        <v>83</v>
      </c>
      <c r="D106" s="94" t="s">
        <v>227</v>
      </c>
      <c r="E106" s="93" t="s">
        <v>258</v>
      </c>
      <c r="F106" s="96">
        <v>222774.4</v>
      </c>
    </row>
    <row r="107" spans="1:6" ht="18.75" customHeight="1">
      <c r="A107" s="93"/>
      <c r="B107" s="260"/>
      <c r="C107" s="93" t="s">
        <v>84</v>
      </c>
      <c r="D107" s="94" t="s">
        <v>227</v>
      </c>
      <c r="E107" s="93" t="s">
        <v>258</v>
      </c>
      <c r="F107" s="96">
        <v>630963.7</v>
      </c>
    </row>
    <row r="108" spans="1:6" ht="33" customHeight="1">
      <c r="A108" s="93"/>
      <c r="B108" s="260"/>
      <c r="C108" s="95" t="s">
        <v>85</v>
      </c>
      <c r="D108" s="94" t="s">
        <v>227</v>
      </c>
      <c r="E108" s="93" t="s">
        <v>258</v>
      </c>
      <c r="F108" s="96">
        <v>368612.8</v>
      </c>
    </row>
    <row r="109" spans="1:6" ht="20.25" customHeight="1">
      <c r="A109" s="93"/>
      <c r="B109" s="260"/>
      <c r="C109" s="95" t="s">
        <v>118</v>
      </c>
      <c r="D109" s="94" t="s">
        <v>227</v>
      </c>
      <c r="E109" s="93" t="s">
        <v>258</v>
      </c>
      <c r="F109" s="96">
        <v>45990.7</v>
      </c>
    </row>
    <row r="110" spans="1:7" ht="18" customHeight="1">
      <c r="A110" s="93"/>
      <c r="B110" s="260"/>
      <c r="C110" s="95" t="s">
        <v>86</v>
      </c>
      <c r="D110" s="94" t="s">
        <v>227</v>
      </c>
      <c r="E110" s="93" t="s">
        <v>258</v>
      </c>
      <c r="F110" s="97">
        <v>443532.8</v>
      </c>
      <c r="G110">
        <v>174</v>
      </c>
    </row>
    <row r="111" spans="1:6" ht="25.5">
      <c r="A111" s="93"/>
      <c r="B111" s="260"/>
      <c r="C111" s="95" t="s">
        <v>133</v>
      </c>
      <c r="D111" s="94" t="s">
        <v>227</v>
      </c>
      <c r="E111" s="93" t="s">
        <v>258</v>
      </c>
      <c r="F111" s="96">
        <v>404041.8</v>
      </c>
    </row>
    <row r="112" spans="1:6" ht="51">
      <c r="A112" s="93"/>
      <c r="B112" s="260"/>
      <c r="C112" s="100" t="s">
        <v>293</v>
      </c>
      <c r="D112" s="94" t="s">
        <v>227</v>
      </c>
      <c r="E112" s="93" t="s">
        <v>24</v>
      </c>
      <c r="F112" s="96">
        <v>1302384</v>
      </c>
    </row>
    <row r="113" spans="1:6" ht="25.5">
      <c r="A113" s="93"/>
      <c r="B113" s="260"/>
      <c r="C113" s="99" t="s">
        <v>7</v>
      </c>
      <c r="D113" s="94" t="s">
        <v>227</v>
      </c>
      <c r="E113" s="93" t="s">
        <v>24</v>
      </c>
      <c r="F113" s="96">
        <v>472000</v>
      </c>
    </row>
    <row r="114" spans="1:6" ht="48.75" customHeight="1">
      <c r="A114" s="93"/>
      <c r="B114" s="260"/>
      <c r="C114" s="100" t="s">
        <v>119</v>
      </c>
      <c r="D114" s="94" t="s">
        <v>227</v>
      </c>
      <c r="E114" s="93" t="s">
        <v>24</v>
      </c>
      <c r="F114" s="96">
        <v>100000</v>
      </c>
    </row>
    <row r="115" spans="1:6" ht="34.5" customHeight="1">
      <c r="A115" s="93"/>
      <c r="B115" s="261"/>
      <c r="C115" s="100" t="s">
        <v>120</v>
      </c>
      <c r="D115" s="94" t="s">
        <v>227</v>
      </c>
      <c r="E115" s="93" t="s">
        <v>24</v>
      </c>
      <c r="F115" s="96">
        <v>199000</v>
      </c>
    </row>
    <row r="116" spans="1:6" ht="39" customHeight="1">
      <c r="A116" s="93"/>
      <c r="B116" s="115"/>
      <c r="C116" s="92" t="s">
        <v>294</v>
      </c>
      <c r="D116" s="94" t="s">
        <v>227</v>
      </c>
      <c r="E116" s="93" t="s">
        <v>24</v>
      </c>
      <c r="F116" s="96">
        <v>85000</v>
      </c>
    </row>
    <row r="117" spans="1:6" ht="18.75" customHeight="1">
      <c r="A117" s="93">
        <v>2</v>
      </c>
      <c r="B117" s="93"/>
      <c r="C117" s="110" t="s">
        <v>259</v>
      </c>
      <c r="D117" s="94"/>
      <c r="E117" s="93"/>
      <c r="F117" s="94" t="s">
        <v>219</v>
      </c>
    </row>
    <row r="118" spans="1:6" ht="25.5">
      <c r="A118" s="93"/>
      <c r="B118" s="259">
        <v>4116060</v>
      </c>
      <c r="C118" s="95" t="s">
        <v>87</v>
      </c>
      <c r="D118" s="94" t="s">
        <v>226</v>
      </c>
      <c r="E118" s="93" t="s">
        <v>44</v>
      </c>
      <c r="F118" s="94">
        <v>16</v>
      </c>
    </row>
    <row r="119" spans="1:6" ht="28.5" customHeight="1">
      <c r="A119" s="93"/>
      <c r="B119" s="260"/>
      <c r="C119" s="95" t="s">
        <v>88</v>
      </c>
      <c r="D119" s="94" t="s">
        <v>48</v>
      </c>
      <c r="E119" s="93" t="s">
        <v>258</v>
      </c>
      <c r="F119" s="94">
        <v>31089</v>
      </c>
    </row>
    <row r="120" spans="1:6" ht="34.5" customHeight="1">
      <c r="A120" s="93"/>
      <c r="B120" s="260"/>
      <c r="C120" s="95" t="s">
        <v>95</v>
      </c>
      <c r="D120" s="94" t="s">
        <v>226</v>
      </c>
      <c r="E120" s="93" t="s">
        <v>44</v>
      </c>
      <c r="F120" s="94">
        <v>210</v>
      </c>
    </row>
    <row r="121" spans="1:6" ht="25.5">
      <c r="A121" s="93"/>
      <c r="B121" s="260"/>
      <c r="C121" s="95" t="s">
        <v>96</v>
      </c>
      <c r="D121" s="94" t="s">
        <v>226</v>
      </c>
      <c r="E121" s="93" t="s">
        <v>258</v>
      </c>
      <c r="F121" s="94">
        <v>158</v>
      </c>
    </row>
    <row r="122" spans="1:6" ht="25.5">
      <c r="A122" s="93"/>
      <c r="B122" s="260"/>
      <c r="C122" s="95" t="s">
        <v>97</v>
      </c>
      <c r="D122" s="94" t="s">
        <v>80</v>
      </c>
      <c r="E122" s="93" t="s">
        <v>44</v>
      </c>
      <c r="F122" s="94">
        <v>82.6</v>
      </c>
    </row>
    <row r="123" spans="1:6" ht="25.5">
      <c r="A123" s="93"/>
      <c r="B123" s="260"/>
      <c r="C123" s="95" t="s">
        <v>98</v>
      </c>
      <c r="D123" s="94" t="s">
        <v>80</v>
      </c>
      <c r="E123" s="93" t="s">
        <v>258</v>
      </c>
      <c r="F123" s="94">
        <v>30.8</v>
      </c>
    </row>
    <row r="124" spans="1:6" ht="25.5">
      <c r="A124" s="93"/>
      <c r="B124" s="260"/>
      <c r="C124" s="95" t="s">
        <v>99</v>
      </c>
      <c r="D124" s="94" t="s">
        <v>48</v>
      </c>
      <c r="E124" s="93" t="s">
        <v>258</v>
      </c>
      <c r="F124" s="96">
        <v>1800</v>
      </c>
    </row>
    <row r="125" spans="1:6" ht="25.5">
      <c r="A125" s="93"/>
      <c r="B125" s="109"/>
      <c r="C125" s="95" t="s">
        <v>94</v>
      </c>
      <c r="D125" s="94" t="s">
        <v>46</v>
      </c>
      <c r="E125" s="93" t="s">
        <v>44</v>
      </c>
      <c r="F125" s="124">
        <v>300.3</v>
      </c>
    </row>
    <row r="126" spans="1:6" ht="38.25">
      <c r="A126" s="93"/>
      <c r="B126" s="109"/>
      <c r="C126" s="95" t="s">
        <v>269</v>
      </c>
      <c r="D126" s="94" t="s">
        <v>46</v>
      </c>
      <c r="E126" s="93" t="s">
        <v>44</v>
      </c>
      <c r="F126" s="113">
        <v>320</v>
      </c>
    </row>
    <row r="127" spans="1:6" ht="51">
      <c r="A127" s="93"/>
      <c r="B127" s="109"/>
      <c r="C127" s="95" t="s">
        <v>270</v>
      </c>
      <c r="D127" s="94" t="s">
        <v>46</v>
      </c>
      <c r="E127" s="93" t="s">
        <v>44</v>
      </c>
      <c r="F127" s="113">
        <v>1830</v>
      </c>
    </row>
    <row r="128" spans="1:6" ht="25.5">
      <c r="A128" s="93"/>
      <c r="B128" s="109"/>
      <c r="C128" s="95" t="s">
        <v>299</v>
      </c>
      <c r="D128" s="94" t="s">
        <v>141</v>
      </c>
      <c r="E128" s="93" t="s">
        <v>258</v>
      </c>
      <c r="F128" s="113">
        <v>66</v>
      </c>
    </row>
    <row r="129" spans="1:6" ht="25.5">
      <c r="A129" s="93"/>
      <c r="B129" s="109"/>
      <c r="C129" s="95" t="s">
        <v>298</v>
      </c>
      <c r="D129" s="94" t="s">
        <v>141</v>
      </c>
      <c r="E129" s="93" t="s">
        <v>258</v>
      </c>
      <c r="F129" s="113">
        <v>30</v>
      </c>
    </row>
    <row r="130" spans="1:6" ht="25.5">
      <c r="A130" s="93"/>
      <c r="B130" s="112"/>
      <c r="C130" s="95" t="s">
        <v>281</v>
      </c>
      <c r="D130" s="94" t="s">
        <v>141</v>
      </c>
      <c r="E130" s="93" t="s">
        <v>258</v>
      </c>
      <c r="F130" s="113">
        <v>1</v>
      </c>
    </row>
    <row r="131" spans="1:6" ht="12.75">
      <c r="A131" s="93">
        <v>3</v>
      </c>
      <c r="B131" s="93"/>
      <c r="C131" s="110" t="s">
        <v>257</v>
      </c>
      <c r="D131" s="94"/>
      <c r="E131" s="93"/>
      <c r="F131" s="94" t="s">
        <v>219</v>
      </c>
    </row>
    <row r="132" spans="1:10" ht="25.5">
      <c r="A132" s="93"/>
      <c r="B132" s="259">
        <v>4116060</v>
      </c>
      <c r="C132" s="95" t="s">
        <v>100</v>
      </c>
      <c r="D132" s="94" t="s">
        <v>227</v>
      </c>
      <c r="E132" s="93" t="s">
        <v>229</v>
      </c>
      <c r="F132" s="125">
        <f>F105/F118</f>
        <v>48023.9875</v>
      </c>
      <c r="G132" s="85"/>
      <c r="H132" s="29" t="s">
        <v>10</v>
      </c>
      <c r="I132" s="29"/>
      <c r="J132" s="29"/>
    </row>
    <row r="133" spans="1:10" ht="25.5">
      <c r="A133" s="93"/>
      <c r="B133" s="260"/>
      <c r="C133" s="95" t="s">
        <v>176</v>
      </c>
      <c r="D133" s="94" t="s">
        <v>227</v>
      </c>
      <c r="E133" s="93" t="s">
        <v>229</v>
      </c>
      <c r="F133" s="125">
        <f>F110/F121</f>
        <v>2807.1696202531643</v>
      </c>
      <c r="G133" s="85"/>
      <c r="H133" s="29" t="s">
        <v>134</v>
      </c>
      <c r="I133" s="29"/>
      <c r="J133" s="29"/>
    </row>
    <row r="134" spans="1:10" ht="12.75">
      <c r="A134" s="93"/>
      <c r="B134" s="260"/>
      <c r="C134" s="95" t="s">
        <v>101</v>
      </c>
      <c r="D134" s="94" t="s">
        <v>227</v>
      </c>
      <c r="E134" s="93" t="s">
        <v>229</v>
      </c>
      <c r="F134" s="125">
        <f>F107/F123</f>
        <v>20485.834415584413</v>
      </c>
      <c r="G134" s="85"/>
      <c r="H134" s="29" t="s">
        <v>135</v>
      </c>
      <c r="I134" s="29"/>
      <c r="J134" s="29"/>
    </row>
    <row r="135" spans="1:10" ht="25.5">
      <c r="A135" s="93"/>
      <c r="B135" s="261"/>
      <c r="C135" s="95" t="s">
        <v>102</v>
      </c>
      <c r="D135" s="94" t="s">
        <v>227</v>
      </c>
      <c r="E135" s="93" t="s">
        <v>229</v>
      </c>
      <c r="F135" s="125">
        <f>F106/F124</f>
        <v>123.76355555555556</v>
      </c>
      <c r="G135" s="85"/>
      <c r="H135" s="29" t="s">
        <v>151</v>
      </c>
      <c r="I135" s="29"/>
      <c r="J135" s="29"/>
    </row>
    <row r="136" spans="1:10" ht="38.25">
      <c r="A136" s="93"/>
      <c r="B136" s="114"/>
      <c r="C136" s="98" t="s">
        <v>266</v>
      </c>
      <c r="D136" s="94" t="s">
        <v>227</v>
      </c>
      <c r="E136" s="93" t="s">
        <v>229</v>
      </c>
      <c r="F136" s="125">
        <f>F112/F125</f>
        <v>4336.943056943057</v>
      </c>
      <c r="G136" s="85"/>
      <c r="H136" s="29"/>
      <c r="I136" s="29"/>
      <c r="J136" s="29"/>
    </row>
    <row r="137" spans="1:10" ht="38.25">
      <c r="A137" s="93"/>
      <c r="B137" s="114"/>
      <c r="C137" s="99" t="s">
        <v>300</v>
      </c>
      <c r="D137" s="94" t="s">
        <v>227</v>
      </c>
      <c r="E137" s="93" t="s">
        <v>229</v>
      </c>
      <c r="F137" s="125">
        <f>F113/F126</f>
        <v>1475</v>
      </c>
      <c r="G137" s="85"/>
      <c r="H137" s="29"/>
      <c r="I137" s="29"/>
      <c r="J137" s="29"/>
    </row>
    <row r="138" spans="1:10" ht="38.25">
      <c r="A138" s="93"/>
      <c r="B138" s="114"/>
      <c r="C138" s="100" t="s">
        <v>267</v>
      </c>
      <c r="D138" s="94" t="s">
        <v>227</v>
      </c>
      <c r="E138" s="93" t="s">
        <v>229</v>
      </c>
      <c r="F138" s="125">
        <f>F114/F127</f>
        <v>54.6448087431694</v>
      </c>
      <c r="G138" s="85"/>
      <c r="H138" s="29"/>
      <c r="I138" s="29"/>
      <c r="J138" s="29"/>
    </row>
    <row r="139" spans="1:10" ht="25.5">
      <c r="A139" s="93"/>
      <c r="B139" s="114"/>
      <c r="C139" s="95" t="s">
        <v>126</v>
      </c>
      <c r="D139" s="94" t="s">
        <v>227</v>
      </c>
      <c r="E139" s="93" t="s">
        <v>229</v>
      </c>
      <c r="F139" s="125">
        <v>2220</v>
      </c>
      <c r="G139" s="85"/>
      <c r="H139" s="29"/>
      <c r="I139" s="29"/>
      <c r="J139" s="29"/>
    </row>
    <row r="140" spans="1:10" ht="25.5">
      <c r="A140" s="93"/>
      <c r="B140" s="114"/>
      <c r="C140" s="95" t="s">
        <v>127</v>
      </c>
      <c r="D140" s="94" t="s">
        <v>227</v>
      </c>
      <c r="E140" s="93" t="s">
        <v>229</v>
      </c>
      <c r="F140" s="125">
        <v>1749.3</v>
      </c>
      <c r="G140" s="85"/>
      <c r="H140" s="29"/>
      <c r="I140" s="29"/>
      <c r="J140" s="29"/>
    </row>
    <row r="141" spans="1:10" ht="25.5">
      <c r="A141" s="93"/>
      <c r="B141" s="115"/>
      <c r="C141" s="95" t="s">
        <v>282</v>
      </c>
      <c r="D141" s="94" t="s">
        <v>227</v>
      </c>
      <c r="E141" s="93" t="s">
        <v>229</v>
      </c>
      <c r="F141" s="125">
        <f>F116/F130</f>
        <v>85000</v>
      </c>
      <c r="G141" s="85"/>
      <c r="H141" s="29"/>
      <c r="I141" s="29"/>
      <c r="J141" s="29"/>
    </row>
    <row r="142" spans="1:10" ht="12.75">
      <c r="A142" s="93">
        <v>4</v>
      </c>
      <c r="B142" s="93"/>
      <c r="C142" s="110" t="s">
        <v>191</v>
      </c>
      <c r="D142" s="94"/>
      <c r="E142" s="93"/>
      <c r="F142" s="94" t="s">
        <v>219</v>
      </c>
      <c r="H142" s="29"/>
      <c r="I142" s="29"/>
      <c r="J142" s="29"/>
    </row>
    <row r="143" spans="1:6" ht="51">
      <c r="A143" s="93"/>
      <c r="B143" s="259">
        <v>4116060</v>
      </c>
      <c r="C143" s="95" t="s">
        <v>103</v>
      </c>
      <c r="D143" s="94" t="s">
        <v>228</v>
      </c>
      <c r="E143" s="93" t="s">
        <v>229</v>
      </c>
      <c r="F143" s="94">
        <v>83.2</v>
      </c>
    </row>
    <row r="144" spans="1:6" ht="38.25">
      <c r="A144" s="93"/>
      <c r="B144" s="260"/>
      <c r="C144" s="95" t="s">
        <v>104</v>
      </c>
      <c r="D144" s="94" t="s">
        <v>228</v>
      </c>
      <c r="E144" s="93" t="s">
        <v>229</v>
      </c>
      <c r="F144" s="94">
        <v>37.3</v>
      </c>
    </row>
    <row r="145" spans="1:6" ht="51">
      <c r="A145" s="93"/>
      <c r="B145" s="260"/>
      <c r="C145" s="95" t="s">
        <v>105</v>
      </c>
      <c r="D145" s="94" t="s">
        <v>228</v>
      </c>
      <c r="E145" s="93" t="s">
        <v>229</v>
      </c>
      <c r="F145" s="94">
        <v>100</v>
      </c>
    </row>
    <row r="146" spans="1:6" ht="12.75">
      <c r="A146" s="256" t="s">
        <v>4</v>
      </c>
      <c r="B146" s="257"/>
      <c r="C146" s="257"/>
      <c r="D146" s="258"/>
      <c r="E146" s="93"/>
      <c r="F146" s="94"/>
    </row>
    <row r="147" spans="1:6" ht="12.75">
      <c r="A147" s="93">
        <v>1</v>
      </c>
      <c r="B147" s="93"/>
      <c r="C147" s="110" t="s">
        <v>260</v>
      </c>
      <c r="D147" s="94"/>
      <c r="E147" s="93"/>
      <c r="F147" s="94" t="s">
        <v>219</v>
      </c>
    </row>
    <row r="148" spans="1:6" ht="12.75">
      <c r="A148" s="93"/>
      <c r="B148" s="259">
        <v>4116060</v>
      </c>
      <c r="C148" s="93" t="s">
        <v>106</v>
      </c>
      <c r="D148" s="94" t="s">
        <v>226</v>
      </c>
      <c r="E148" s="93" t="s">
        <v>255</v>
      </c>
      <c r="F148" s="94">
        <v>6</v>
      </c>
    </row>
    <row r="149" spans="1:6" ht="12.75">
      <c r="A149" s="93"/>
      <c r="B149" s="260"/>
      <c r="C149" s="93" t="s">
        <v>107</v>
      </c>
      <c r="D149" s="94" t="s">
        <v>226</v>
      </c>
      <c r="E149" s="93" t="s">
        <v>255</v>
      </c>
      <c r="F149" s="94">
        <v>14</v>
      </c>
    </row>
    <row r="150" spans="1:6" ht="12.75">
      <c r="A150" s="93"/>
      <c r="B150" s="260"/>
      <c r="C150" s="93" t="s">
        <v>138</v>
      </c>
      <c r="D150" s="94" t="s">
        <v>227</v>
      </c>
      <c r="E150" s="93" t="s">
        <v>229</v>
      </c>
      <c r="F150" s="96">
        <v>737280</v>
      </c>
    </row>
    <row r="151" spans="1:6" ht="12.75">
      <c r="A151" s="93"/>
      <c r="B151" s="260"/>
      <c r="C151" s="93" t="s">
        <v>108</v>
      </c>
      <c r="D151" s="94" t="s">
        <v>227</v>
      </c>
      <c r="E151" s="93" t="s">
        <v>229</v>
      </c>
      <c r="F151" s="96">
        <v>80302</v>
      </c>
    </row>
    <row r="152" spans="1:6" ht="12.75">
      <c r="A152" s="93">
        <v>2</v>
      </c>
      <c r="B152" s="93"/>
      <c r="C152" s="110" t="s">
        <v>259</v>
      </c>
      <c r="D152" s="94"/>
      <c r="E152" s="93"/>
      <c r="F152" s="94" t="s">
        <v>219</v>
      </c>
    </row>
    <row r="153" spans="1:6" ht="12.75">
      <c r="A153" s="93"/>
      <c r="B153" s="259">
        <v>4116060</v>
      </c>
      <c r="C153" s="93" t="s">
        <v>109</v>
      </c>
      <c r="D153" s="94" t="s">
        <v>226</v>
      </c>
      <c r="E153" s="93" t="s">
        <v>44</v>
      </c>
      <c r="F153" s="94">
        <v>6</v>
      </c>
    </row>
    <row r="154" spans="1:6" ht="12.75">
      <c r="A154" s="93"/>
      <c r="B154" s="261"/>
      <c r="C154" s="93" t="s">
        <v>110</v>
      </c>
      <c r="D154" s="94" t="s">
        <v>226</v>
      </c>
      <c r="E154" s="93" t="s">
        <v>44</v>
      </c>
      <c r="F154" s="94">
        <v>14</v>
      </c>
    </row>
    <row r="155" spans="1:6" ht="12.75">
      <c r="A155" s="93">
        <v>3</v>
      </c>
      <c r="B155" s="93"/>
      <c r="C155" s="110" t="s">
        <v>257</v>
      </c>
      <c r="D155" s="94"/>
      <c r="E155" s="93"/>
      <c r="F155" s="94" t="s">
        <v>219</v>
      </c>
    </row>
    <row r="156" spans="1:6" ht="12.75">
      <c r="A156" s="93"/>
      <c r="B156" s="259">
        <v>4116060</v>
      </c>
      <c r="C156" s="93" t="s">
        <v>111</v>
      </c>
      <c r="D156" s="94" t="s">
        <v>112</v>
      </c>
      <c r="E156" s="93"/>
      <c r="F156" s="94">
        <v>6</v>
      </c>
    </row>
    <row r="157" spans="1:8" ht="13.5" customHeight="1">
      <c r="A157" s="93"/>
      <c r="B157" s="260"/>
      <c r="C157" s="95" t="s">
        <v>113</v>
      </c>
      <c r="D157" s="94" t="s">
        <v>227</v>
      </c>
      <c r="E157" s="93" t="s">
        <v>229</v>
      </c>
      <c r="F157" s="96">
        <f>F151/F148/F156</f>
        <v>2230.611111111111</v>
      </c>
      <c r="H157" s="12"/>
    </row>
    <row r="158" spans="1:8" ht="25.5">
      <c r="A158" s="93"/>
      <c r="B158" s="261"/>
      <c r="C158" s="95" t="s">
        <v>114</v>
      </c>
      <c r="D158" s="94" t="s">
        <v>227</v>
      </c>
      <c r="E158" s="93" t="s">
        <v>229</v>
      </c>
      <c r="F158" s="96">
        <f>(F150)/6/6</f>
        <v>20480</v>
      </c>
      <c r="H158" s="12"/>
    </row>
    <row r="159" spans="1:6" ht="12.75">
      <c r="A159" s="93">
        <v>4</v>
      </c>
      <c r="B159" s="93"/>
      <c r="C159" s="110" t="s">
        <v>191</v>
      </c>
      <c r="D159" s="94"/>
      <c r="E159" s="93"/>
      <c r="F159" s="94" t="s">
        <v>219</v>
      </c>
    </row>
    <row r="160" spans="1:6" ht="25.5">
      <c r="A160" s="93"/>
      <c r="B160" s="259">
        <v>4116060</v>
      </c>
      <c r="C160" s="95" t="s">
        <v>115</v>
      </c>
      <c r="D160" s="94" t="s">
        <v>228</v>
      </c>
      <c r="E160" s="93" t="s">
        <v>229</v>
      </c>
      <c r="F160" s="94">
        <v>100</v>
      </c>
    </row>
    <row r="161" spans="1:6" ht="12.75">
      <c r="A161" s="93"/>
      <c r="B161" s="261"/>
      <c r="C161" s="93" t="s">
        <v>116</v>
      </c>
      <c r="D161" s="94" t="s">
        <v>228</v>
      </c>
      <c r="E161" s="93" t="s">
        <v>229</v>
      </c>
      <c r="F161" s="94">
        <v>138.8</v>
      </c>
    </row>
    <row r="162" spans="1:6" ht="12.75">
      <c r="A162" s="256" t="s">
        <v>5</v>
      </c>
      <c r="B162" s="257"/>
      <c r="C162" s="257"/>
      <c r="D162" s="258"/>
      <c r="E162" s="93"/>
      <c r="F162" s="94"/>
    </row>
    <row r="163" spans="1:6" ht="12.75">
      <c r="A163" s="93">
        <v>1</v>
      </c>
      <c r="B163" s="93"/>
      <c r="C163" s="110" t="s">
        <v>260</v>
      </c>
      <c r="D163" s="94"/>
      <c r="E163" s="93"/>
      <c r="F163" s="94" t="s">
        <v>219</v>
      </c>
    </row>
    <row r="164" spans="1:6" ht="12.75">
      <c r="A164" s="93"/>
      <c r="B164" s="259">
        <v>4116060</v>
      </c>
      <c r="C164" s="93" t="s">
        <v>145</v>
      </c>
      <c r="D164" s="94" t="s">
        <v>148</v>
      </c>
      <c r="E164" s="93" t="s">
        <v>255</v>
      </c>
      <c r="F164" s="124">
        <v>389915.7</v>
      </c>
    </row>
    <row r="165" spans="1:6" ht="12.75">
      <c r="A165" s="93"/>
      <c r="B165" s="260"/>
      <c r="C165" s="93" t="s">
        <v>146</v>
      </c>
      <c r="D165" s="94" t="s">
        <v>227</v>
      </c>
      <c r="E165" s="93" t="s">
        <v>229</v>
      </c>
      <c r="F165" s="96">
        <v>2871000</v>
      </c>
    </row>
    <row r="166" spans="1:6" ht="12.75">
      <c r="A166" s="93">
        <v>2</v>
      </c>
      <c r="B166" s="93"/>
      <c r="C166" s="110" t="s">
        <v>259</v>
      </c>
      <c r="D166" s="94"/>
      <c r="E166" s="93"/>
      <c r="F166" s="94" t="s">
        <v>219</v>
      </c>
    </row>
    <row r="167" spans="1:6" ht="12.75">
      <c r="A167" s="93"/>
      <c r="B167" s="107">
        <v>4116060</v>
      </c>
      <c r="C167" s="93" t="s">
        <v>149</v>
      </c>
      <c r="D167" s="94" t="s">
        <v>226</v>
      </c>
      <c r="E167" s="93" t="s">
        <v>44</v>
      </c>
      <c r="F167" s="94">
        <v>69</v>
      </c>
    </row>
    <row r="168" spans="1:6" ht="12.75">
      <c r="A168" s="93">
        <v>3</v>
      </c>
      <c r="B168" s="93"/>
      <c r="C168" s="110" t="s">
        <v>257</v>
      </c>
      <c r="D168" s="94"/>
      <c r="E168" s="93"/>
      <c r="F168" s="94" t="s">
        <v>219</v>
      </c>
    </row>
    <row r="169" spans="1:6" ht="25.5">
      <c r="A169" s="93"/>
      <c r="B169" s="114"/>
      <c r="C169" s="95" t="s">
        <v>150</v>
      </c>
      <c r="D169" s="94" t="s">
        <v>227</v>
      </c>
      <c r="E169" s="93" t="s">
        <v>229</v>
      </c>
      <c r="F169" s="96">
        <f>F165/12/F164</f>
        <v>0.6135941692011888</v>
      </c>
    </row>
    <row r="170" spans="1:6" ht="12.75">
      <c r="A170" s="93">
        <v>4</v>
      </c>
      <c r="B170" s="93"/>
      <c r="C170" s="110" t="s">
        <v>191</v>
      </c>
      <c r="D170" s="94"/>
      <c r="E170" s="93"/>
      <c r="F170" s="94" t="s">
        <v>219</v>
      </c>
    </row>
    <row r="171" spans="1:6" ht="12.75" customHeight="1">
      <c r="A171" s="93"/>
      <c r="B171" s="104">
        <v>4116060</v>
      </c>
      <c r="C171" s="95" t="s">
        <v>147</v>
      </c>
      <c r="D171" s="94" t="s">
        <v>228</v>
      </c>
      <c r="E171" s="93" t="s">
        <v>229</v>
      </c>
      <c r="F171" s="94">
        <v>100</v>
      </c>
    </row>
    <row r="172" spans="1:6" ht="12.75">
      <c r="A172" s="256" t="s">
        <v>121</v>
      </c>
      <c r="B172" s="257"/>
      <c r="C172" s="257"/>
      <c r="D172" s="258"/>
      <c r="E172" s="93"/>
      <c r="F172" s="94"/>
    </row>
    <row r="173" spans="1:6" ht="12.75">
      <c r="A173" s="93">
        <v>1</v>
      </c>
      <c r="B173" s="93"/>
      <c r="C173" s="110" t="s">
        <v>260</v>
      </c>
      <c r="D173" s="94"/>
      <c r="E173" s="93"/>
      <c r="F173" s="94" t="s">
        <v>219</v>
      </c>
    </row>
    <row r="174" spans="1:6" ht="12.75">
      <c r="A174" s="93"/>
      <c r="B174" s="109"/>
      <c r="C174" s="95" t="s">
        <v>122</v>
      </c>
      <c r="D174" s="94" t="s">
        <v>227</v>
      </c>
      <c r="E174" s="93" t="s">
        <v>262</v>
      </c>
      <c r="F174" s="96">
        <v>500000</v>
      </c>
    </row>
    <row r="175" spans="1:6" ht="12.75">
      <c r="A175" s="93">
        <v>2</v>
      </c>
      <c r="B175" s="93"/>
      <c r="C175" s="110" t="s">
        <v>259</v>
      </c>
      <c r="D175" s="94"/>
      <c r="E175" s="93"/>
      <c r="F175" s="94" t="s">
        <v>219</v>
      </c>
    </row>
    <row r="176" spans="1:6" ht="12.75">
      <c r="A176" s="93"/>
      <c r="B176" s="107">
        <v>4116060</v>
      </c>
      <c r="C176" s="93" t="s">
        <v>125</v>
      </c>
      <c r="D176" s="94" t="s">
        <v>226</v>
      </c>
      <c r="E176" s="93" t="s">
        <v>229</v>
      </c>
      <c r="F176" s="94">
        <v>1000</v>
      </c>
    </row>
    <row r="177" spans="1:6" ht="12.75">
      <c r="A177" s="93">
        <v>3</v>
      </c>
      <c r="B177" s="93"/>
      <c r="C177" s="110" t="s">
        <v>257</v>
      </c>
      <c r="D177" s="94"/>
      <c r="E177" s="93"/>
      <c r="F177" s="94" t="s">
        <v>219</v>
      </c>
    </row>
    <row r="178" spans="1:6" ht="12.75">
      <c r="A178" s="93"/>
      <c r="B178" s="114"/>
      <c r="C178" s="95" t="s">
        <v>123</v>
      </c>
      <c r="D178" s="94" t="s">
        <v>227</v>
      </c>
      <c r="E178" s="93" t="s">
        <v>229</v>
      </c>
      <c r="F178" s="96">
        <f>F174/F176</f>
        <v>500</v>
      </c>
    </row>
    <row r="179" spans="1:6" ht="12.75">
      <c r="A179" s="93">
        <v>4</v>
      </c>
      <c r="B179" s="93"/>
      <c r="C179" s="110" t="s">
        <v>191</v>
      </c>
      <c r="D179" s="94"/>
      <c r="E179" s="93"/>
      <c r="F179" s="94" t="s">
        <v>219</v>
      </c>
    </row>
    <row r="180" spans="1:6" ht="26.25" customHeight="1">
      <c r="A180" s="93"/>
      <c r="B180" s="104">
        <v>4116060</v>
      </c>
      <c r="C180" s="95" t="s">
        <v>124</v>
      </c>
      <c r="D180" s="94" t="s">
        <v>228</v>
      </c>
      <c r="E180" s="93" t="s">
        <v>229</v>
      </c>
      <c r="F180" s="94">
        <v>100</v>
      </c>
    </row>
  </sheetData>
  <sheetProtection/>
  <mergeCells count="31">
    <mergeCell ref="F3:F4"/>
    <mergeCell ref="D3:D4"/>
    <mergeCell ref="A6:F6"/>
    <mergeCell ref="B1:F1"/>
    <mergeCell ref="E3:E4"/>
    <mergeCell ref="B7:B19"/>
    <mergeCell ref="B23:B27"/>
    <mergeCell ref="A77:C77"/>
    <mergeCell ref="B31:B33"/>
    <mergeCell ref="B37:B39"/>
    <mergeCell ref="A40:F40"/>
    <mergeCell ref="B64:B67"/>
    <mergeCell ref="B75:B76"/>
    <mergeCell ref="B160:B161"/>
    <mergeCell ref="B42:B62"/>
    <mergeCell ref="B86:B88"/>
    <mergeCell ref="B153:B154"/>
    <mergeCell ref="B156:B158"/>
    <mergeCell ref="B132:B135"/>
    <mergeCell ref="B143:B145"/>
    <mergeCell ref="B118:B124"/>
    <mergeCell ref="A172:D172"/>
    <mergeCell ref="A146:D146"/>
    <mergeCell ref="B70:B72"/>
    <mergeCell ref="B148:B151"/>
    <mergeCell ref="A96:F96"/>
    <mergeCell ref="B94:B95"/>
    <mergeCell ref="B90:B92"/>
    <mergeCell ref="B98:B115"/>
    <mergeCell ref="A162:D162"/>
    <mergeCell ref="B164:B1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2016-12-19T08:20:13Z</cp:lastPrinted>
  <dcterms:created xsi:type="dcterms:W3CDTF">2002-01-01T02:33:01Z</dcterms:created>
  <dcterms:modified xsi:type="dcterms:W3CDTF">2016-12-19T08:45:47Z</dcterms:modified>
  <cp:category/>
  <cp:version/>
  <cp:contentType/>
  <cp:contentStatus/>
</cp:coreProperties>
</file>