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62" activeTab="0"/>
  </bookViews>
  <sheets>
    <sheet name="240601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'240601'!$A$4:$O$162</definedName>
  </definedNames>
  <calcPr fullCalcOnLoad="1"/>
</workbook>
</file>

<file path=xl/sharedStrings.xml><?xml version="1.0" encoding="utf-8"?>
<sst xmlns="http://schemas.openxmlformats.org/spreadsheetml/2006/main" count="358" uniqueCount="156">
  <si>
    <t>Видатки на забезпечення виконання заходів ( видатки зареєстровані УДКУ у 2014 році) Будівництво  господарсько-фекальної каналізації та водопостачання групи житлових будинків по провулку 1-му Андріївському і вул.Новій в м.Житомирі"</t>
  </si>
  <si>
    <t xml:space="preserve">Будівництво господарсько-фекальної каналізації по вул.Західній   в м.Житомирі" </t>
  </si>
  <si>
    <t>відсоток збудованих об'єктів до запланованих</t>
  </si>
  <si>
    <t>Кількість об"єктів, що планується реконструювати</t>
  </si>
  <si>
    <t>Кількість комунальних підприемств яким планується виділення коштів виготовлення ПКД</t>
  </si>
  <si>
    <t>Кількість ПКД, які необхідно виготовити</t>
  </si>
  <si>
    <t>середня вартість виготовлення 1 ПКД</t>
  </si>
  <si>
    <t>відсоток освоєння коштів на виготовлення ПКД</t>
  </si>
  <si>
    <t>грн.</t>
  </si>
  <si>
    <t>Виконано за звітний період     ( касові видатки/надані кредити)</t>
  </si>
  <si>
    <t>од</t>
  </si>
  <si>
    <t>Охорона та раціональне використання природних ресурсів</t>
  </si>
  <si>
    <t xml:space="preserve">Забезпечення виконання природоохоронних заходів та санітарних вимог, поліпшення благоустрою на території міста </t>
  </si>
  <si>
    <t>Придбання та впровадження обладнання, придбання машин та обладнання для збору, транспортування та складування побутових відходів</t>
  </si>
  <si>
    <t>Реконструкція обєктів комунального господарства</t>
  </si>
  <si>
    <t>Розроблення проектно-кошторисної документації на комунальних обєктах</t>
  </si>
  <si>
    <t>Будівництво обєктів комунального господарства</t>
  </si>
  <si>
    <t>Підпрограма/завдання бюджетної програми</t>
  </si>
  <si>
    <t>Завдання 1: Забезпечення виконання природоохоронних заходів та санітарних вимог, поліпшення благоустрою на території міста</t>
  </si>
  <si>
    <t>кількість обєктів, що забезпечують виконання заходів з благоустрою та санітарної очистки території міста</t>
  </si>
  <si>
    <t xml:space="preserve">видатки на забезпечення виконання заходів програми, в т.ч. </t>
  </si>
  <si>
    <t>Проведення заходів, спрямованих на запобігання знищенню чи пошкодженню та утримання в належному санітарному стані геологічних памяток природи місцевого значення КП "Експлуатація штучних споруд"</t>
  </si>
  <si>
    <t>Інвентаризація зелених насаджень в м.Житомирі КП "Зеленбуд"</t>
  </si>
  <si>
    <t>упорядкування прибрежних захісних смуг та розчистка русел річок (4 річки) КП "Експлуатація штучних споруд"</t>
  </si>
  <si>
    <t>розробка ГДС та правил прийому зливових воод та атмосферних опадів в каналізаційну мережу (проект)</t>
  </si>
  <si>
    <t>виконання заходів по озелененню міста, охорона зелених насаджень від шкідників та хвород КП "Зеленбуд"</t>
  </si>
  <si>
    <t>Кількість комунальних підприемств яким планується виділення коштів на виконання природоохоронних заходів</t>
  </si>
  <si>
    <t>Кількість підпорядкованих комунальних підприемств</t>
  </si>
  <si>
    <t>Установлення обладнання для зниження рівня впливу на забруднення атмосферного повітря відповідно до проекту "технічне переоснащення котла ПТВМ-50 в котельні вул.Жуйко, 12 м.Житомир, з заміною пальникових пристроїв комплексною автоматизацією"</t>
  </si>
  <si>
    <t>Кількість комунальних підприемств яким планується виділення коштів на придбання спецтехніки</t>
  </si>
  <si>
    <t>середній розмір видатків для придбання спецтехніки  на 1 підприємство</t>
  </si>
  <si>
    <t>Відсоток  підприемств, які отримали кошти на придбання спецтехніки до кількості підпорядкованих</t>
  </si>
  <si>
    <t>Відсоток виконання заходів програми</t>
  </si>
  <si>
    <t>Завдання 3:Реконструкція обєктів комунального господарства</t>
  </si>
  <si>
    <t>Кількість комунальних підприемств яким планується реконструкція об"єктів</t>
  </si>
  <si>
    <t>середньомісячні видатки на реконструкцію 1 об"єкта</t>
  </si>
  <si>
    <t>відсоток реконтруйованих об"єктів до запланованих</t>
  </si>
  <si>
    <t xml:space="preserve">видатки на забезпечення будівництва об"єктів, в т.ч. </t>
  </si>
  <si>
    <t>Кількість комунальних підприемств яким планується виділення коштів на виконання  заходів</t>
  </si>
  <si>
    <t>О.В.Марцун</t>
  </si>
  <si>
    <t>В.Ф.Більський</t>
  </si>
  <si>
    <t>2016 року</t>
  </si>
  <si>
    <t>дані державної реєстрації</t>
  </si>
  <si>
    <t>Рішення МВК №329, мережа головного розпорядника коштів</t>
  </si>
  <si>
    <t>розрахунок</t>
  </si>
  <si>
    <t>рішення про бюджет</t>
  </si>
  <si>
    <t>кошторис</t>
  </si>
  <si>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</si>
  <si>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</si>
  <si>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</si>
  <si>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</si>
  <si>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</si>
  <si>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</si>
  <si>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</si>
  <si>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</si>
  <si>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</si>
  <si>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</si>
  <si>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</si>
  <si>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</si>
  <si>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</si>
  <si>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</si>
  <si>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</si>
  <si>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</si>
  <si>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</si>
  <si>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</si>
  <si>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</si>
  <si>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</si>
  <si>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</si>
  <si>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</si>
  <si>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</si>
  <si>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</si>
  <si>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</si>
  <si>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</si>
  <si>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</si>
  <si>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</si>
  <si>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</si>
  <si>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</si>
  <si>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</si>
  <si>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</si>
  <si>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</si>
  <si>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</si>
  <si>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</si>
  <si>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</si>
  <si>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</si>
  <si>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</si>
  <si>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</si>
  <si>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</si>
  <si>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</si>
  <si>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</si>
  <si>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</si>
  <si>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</si>
  <si>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</si>
  <si>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</si>
  <si>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</si>
  <si>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</si>
  <si>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</si>
  <si>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</si>
  <si>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</si>
  <si>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</si>
  <si>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</si>
  <si>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</si>
  <si>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</si>
  <si>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</si>
  <si>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</si>
  <si>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</si>
  <si>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</si>
  <si>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</si>
  <si>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</si>
  <si>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</si>
  <si>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</si>
  <si>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</si>
  <si>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</si>
  <si>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</si>
  <si>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</si>
  <si>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</si>
  <si>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</si>
  <si>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</si>
  <si>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</si>
  <si>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</si>
  <si>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</si>
  <si>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</si>
  <si>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</si>
  <si>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Управління комунального  господарства   Житомирської міської ради</t>
  </si>
  <si>
    <t>од.</t>
  </si>
  <si>
    <t>тис.грн.</t>
  </si>
  <si>
    <t>%</t>
  </si>
  <si>
    <t>виконання заходів щодо відновлення сприятливого гідрологічного режиму та санітарного стану річок КП "Експлуатація штучних споруд"</t>
  </si>
  <si>
    <t>придбання машини з муловсмоктувальним обладнанням для збору та транспортування рідких побутових відходів і промислових відходів виробництва</t>
  </si>
  <si>
    <t xml:space="preserve">установлення обладнання для зниження рівня впливу на забруднення атмосферного повітря відповідно до проекту "технічне переоснащення котлів в котельні РК-2, пров. 2-й Київський, 3" </t>
  </si>
  <si>
    <t>Придбання технологічного обладнання (повітродувки) для заміни такого, що використало свої технічні можливості на ОСК-2</t>
  </si>
  <si>
    <t xml:space="preserve">придбання приладів для здійснення контролю за якістю поверхневих та стічних вод </t>
  </si>
  <si>
    <t>придбання насосного обладнання для заміни такого, що використало свої технічні можливості на ГКНС</t>
  </si>
  <si>
    <t>придбання та впровадження обладнання контейнерів для збору та складування побутових і промислових відходів</t>
  </si>
  <si>
    <t>придбання насосного обладнання для заміни такого, що використало свої технічні можливості на ОСК-1 та ОСК-2</t>
  </si>
  <si>
    <t>кількість опідпорядкованих комунальних підприємств</t>
  </si>
  <si>
    <t>рішення МВК №329, мережа головного розпорядника коштів</t>
  </si>
  <si>
    <t>Реконструкція каналізаційного колектора по вул.Східній від майдану Згоди через перехрестя вул.Київської, в т.ч. виготовлення ПКД</t>
  </si>
  <si>
    <t>Реконструкція каналізаційного колектора по вул.Гагаріна до вул.Мануїльського в м.Житомирі, в т.ч. виготовлення ПКД</t>
  </si>
  <si>
    <t>кількість підпорядкованих комунальних підприємств</t>
  </si>
  <si>
    <t>Будівництво господарсько-фекальної каналізації по вул.Західній згідно з проектом "Водопостачання та каналізація групи житлових будинків по вул.Західній в м.Житомирі" (неоплачені видатки 2014)</t>
  </si>
  <si>
    <t>кількість об"єктів, що планується побудувати</t>
  </si>
  <si>
    <t>рорзрахунок</t>
  </si>
  <si>
    <t>середні витрати на будівництво 1 об"єкта</t>
  </si>
  <si>
    <t>Реконструкція каналізаційних колекторів по вул.Східній від майдану Згоди через перехрестя вул.Київськоїта від вул.Гагаріна до Мануільського  не проведена у звязку з тим, що на один об"єкт проект виготовлено у 2005 році, через затримку проведення експертизи підприємство не встигло провести тендер на інший об"єкт після корегування проекту підвищилась вартість послуг у 2,3 рази з моменту проведення тендерних торгів.</t>
  </si>
  <si>
    <t>Переможець тендерних торгів "Теплогазбуд" виконав роботи по будівництву господарсько-фекальної каналізації по вул. Західній частково</t>
  </si>
  <si>
    <t>Роботи проведені відповідно до тендерної пропозиції, яка менше запланованої</t>
  </si>
  <si>
    <t>0511</t>
  </si>
  <si>
    <t>Завдання 2:Будівництво обєктів комунального господарства</t>
  </si>
  <si>
    <t xml:space="preserve"> якості</t>
  </si>
  <si>
    <t>Завдання 4: Придбання та впровадження обладнання і машин для збору, транспортування та складування побутових і промислових відходів</t>
  </si>
  <si>
    <t>Завдання 5:Розроблення проектно-кошторисної документації на комунальних обєктах</t>
  </si>
  <si>
    <r>
      <t>Машина з муловисмоктувальним обладнанням для КП "Житомирводоканал" вартістю 2734,0 тис.грн. не придбана у звязкуз тим, що проти переможця тендерних торгів розпочато провадження про визнання його банкрутом</t>
    </r>
    <r>
      <rPr>
        <sz val="10"/>
        <color indexed="10"/>
        <rFont val="Arial Cyr"/>
        <family val="0"/>
      </rPr>
      <t xml:space="preserve">.     </t>
    </r>
    <r>
      <rPr>
        <sz val="10"/>
        <rFont val="Arial Cyr"/>
        <family val="0"/>
      </rPr>
      <t xml:space="preserve">Придбання насосного обладнання на ОСК-1 та ОСК-2 не відбулося у зв"язку з тим, що переможець тендерних торгів збільшив термін поставки обладнання.  Придбано один прилад для здійснення контролю за якістю поверхневих та стічних вод із двох запланованих. </t>
    </r>
    <r>
      <rPr>
        <sz val="10"/>
        <color indexed="10"/>
        <rFont val="Arial Cyr"/>
        <family val="0"/>
      </rPr>
      <t xml:space="preserve">                                                                                                                                                             </t>
    </r>
  </si>
  <si>
    <t>ліквідація наслідків буреломів, сніговалів, вітровалів та виконання заходів по боротьбі з омелою білою КП "СККПО"</t>
  </si>
  <si>
    <t>середньомісячні видатки на виконання заходів на 1 підприємство, яким виділено кошти</t>
  </si>
  <si>
    <t>середньомісячні видатки на виконання заходів на 1 підприємство</t>
  </si>
  <si>
    <t xml:space="preserve">відсоток кількості об'єктів, які виконуються за рахунок бюджетних коштів 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</si>
</sst>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"/>
    <numFmt numFmtId="166" formatCode="#,##0.0"/>
    <numFmt numFmtId="167" formatCode="#,##0.000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8" fillId="21" borderId="7" applyNumberFormat="0" applyAlignment="0" applyProtection="0"/>
    <xf numFmtId="0" fontId="3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2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4" fontId="11" fillId="0" borderId="12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/>
      <protection/>
    </xf>
    <xf numFmtId="0" fontId="14" fillId="0" borderId="17" xfId="0" applyFont="1" applyBorder="1" applyAlignment="1">
      <alignment horizontal="right" vertical="top" wrapText="1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right" vertical="top" wrapText="1"/>
    </xf>
    <xf numFmtId="0" fontId="13" fillId="0" borderId="13" xfId="0" applyFont="1" applyBorder="1" applyAlignment="1" applyProtection="1">
      <alignment horizontal="center" vertical="top" wrapText="1"/>
      <protection locked="0"/>
    </xf>
    <xf numFmtId="165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4" fontId="11" fillId="0" borderId="12" xfId="0" applyNumberFormat="1" applyFont="1" applyFill="1" applyBorder="1" applyAlignment="1" applyProtection="1">
      <alignment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65" fontId="6" fillId="0" borderId="14" xfId="0" applyNumberFormat="1" applyFont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65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right" wrapText="1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165" fontId="6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5" fontId="2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2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5" fontId="21" fillId="0" borderId="24" xfId="0" applyNumberFormat="1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/>
      <protection locked="0"/>
    </xf>
    <xf numFmtId="165" fontId="21" fillId="0" borderId="10" xfId="0" applyNumberFormat="1" applyFont="1" applyBorder="1" applyAlignment="1" applyProtection="1">
      <alignment horizontal="center" vertical="center" wrapText="1"/>
      <protection locked="0"/>
    </xf>
    <xf numFmtId="165" fontId="21" fillId="0" borderId="13" xfId="0" applyNumberFormat="1" applyFont="1" applyBorder="1" applyAlignment="1" applyProtection="1">
      <alignment horizontal="center" vertical="center" wrapText="1"/>
      <protection locked="0"/>
    </xf>
    <xf numFmtId="165" fontId="21" fillId="0" borderId="11" xfId="0" applyNumberFormat="1" applyFont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Border="1" applyAlignment="1" applyProtection="1">
      <alignment horizontal="center" vertical="center"/>
      <protection locked="0"/>
    </xf>
    <xf numFmtId="165" fontId="21" fillId="0" borderId="0" xfId="0" applyNumberFormat="1" applyFont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9" fontId="32" fillId="0" borderId="23" xfId="0" applyNumberFormat="1" applyFont="1" applyFill="1" applyBorder="1" applyAlignment="1" applyProtection="1">
      <alignment horizontal="center" wrapText="1"/>
      <protection/>
    </xf>
    <xf numFmtId="49" fontId="30" fillId="0" borderId="23" xfId="0" applyNumberFormat="1" applyFont="1" applyFill="1" applyBorder="1" applyAlignment="1" applyProtection="1">
      <alignment/>
      <protection/>
    </xf>
    <xf numFmtId="49" fontId="32" fillId="0" borderId="23" xfId="0" applyNumberFormat="1" applyFont="1" applyFill="1" applyBorder="1" applyAlignment="1" applyProtection="1">
      <alignment/>
      <protection/>
    </xf>
    <xf numFmtId="49" fontId="29" fillId="0" borderId="0" xfId="0" applyNumberFormat="1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35" fillId="0" borderId="15" xfId="0" applyFont="1" applyBorder="1" applyAlignment="1" applyProtection="1">
      <alignment horizontal="left" vertical="center"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165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165" fontId="6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top" wrapText="1"/>
    </xf>
    <xf numFmtId="4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right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165" fontId="11" fillId="0" borderId="27" xfId="0" applyNumberFormat="1" applyFont="1" applyBorder="1" applyAlignment="1" applyProtection="1">
      <alignment horizontal="center"/>
      <protection locked="0"/>
    </xf>
    <xf numFmtId="165" fontId="11" fillId="0" borderId="28" xfId="0" applyNumberFormat="1" applyFont="1" applyBorder="1" applyAlignment="1" applyProtection="1">
      <alignment horizontal="center"/>
      <protection locked="0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4" fontId="11" fillId="0" borderId="27" xfId="0" applyNumberFormat="1" applyFont="1" applyBorder="1" applyAlignment="1" applyProtection="1">
      <alignment horizontal="center" wrapText="1"/>
      <protection locked="0"/>
    </xf>
    <xf numFmtId="4" fontId="11" fillId="0" borderId="28" xfId="0" applyNumberFormat="1" applyFont="1" applyBorder="1" applyAlignment="1" applyProtection="1">
      <alignment horizontal="center" wrapText="1"/>
      <protection locked="0"/>
    </xf>
    <xf numFmtId="4" fontId="11" fillId="0" borderId="27" xfId="0" applyNumberFormat="1" applyFont="1" applyBorder="1" applyAlignment="1" applyProtection="1">
      <alignment horizontal="center"/>
      <protection locked="0"/>
    </xf>
    <xf numFmtId="4" fontId="11" fillId="0" borderId="28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left" wrapText="1"/>
    </xf>
    <xf numFmtId="4" fontId="11" fillId="0" borderId="12" xfId="0" applyNumberFormat="1" applyFont="1" applyBorder="1" applyAlignment="1" applyProtection="1">
      <alignment horizontal="center"/>
      <protection locked="0"/>
    </xf>
    <xf numFmtId="2" fontId="11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left" vertical="top" wrapText="1"/>
      <protection locked="0"/>
    </xf>
    <xf numFmtId="0" fontId="26" fillId="0" borderId="29" xfId="0" applyFont="1" applyBorder="1" applyAlignment="1" applyProtection="1">
      <alignment horizontal="left" vertical="top" wrapText="1"/>
      <protection locked="0"/>
    </xf>
    <xf numFmtId="0" fontId="26" fillId="0" borderId="28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7" fillId="0" borderId="12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/>
      <protection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/>
      <protection locked="0"/>
    </xf>
    <xf numFmtId="49" fontId="29" fillId="0" borderId="0" xfId="0" applyNumberFormat="1" applyFont="1" applyBorder="1" applyAlignment="1" applyProtection="1">
      <alignment horizontal="center"/>
      <protection locked="0"/>
    </xf>
    <xf numFmtId="4" fontId="11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2" fontId="11" fillId="0" borderId="27" xfId="0" applyNumberFormat="1" applyFont="1" applyBorder="1" applyAlignment="1" applyProtection="1">
      <alignment horizontal="center" vertical="center"/>
      <protection locked="0"/>
    </xf>
    <xf numFmtId="2" fontId="11" fillId="0" borderId="28" xfId="0" applyNumberFormat="1" applyFont="1" applyBorder="1" applyAlignment="1" applyProtection="1">
      <alignment horizontal="center" vertical="center"/>
      <protection locked="0"/>
    </xf>
    <xf numFmtId="2" fontId="11" fillId="0" borderId="27" xfId="0" applyNumberFormat="1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4" fontId="0" fillId="0" borderId="27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10" fillId="0" borderId="27" xfId="0" applyNumberFormat="1" applyFont="1" applyFill="1" applyBorder="1" applyAlignment="1" applyProtection="1">
      <alignment horizontal="center"/>
      <protection locked="0"/>
    </xf>
    <xf numFmtId="4" fontId="10" fillId="0" borderId="28" xfId="0" applyNumberFormat="1" applyFont="1" applyFill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165" fontId="23" fillId="0" borderId="12" xfId="0" applyNumberFormat="1" applyFont="1" applyBorder="1" applyAlignment="1" applyProtection="1">
      <alignment horizontal="center" vertical="center"/>
      <protection locked="0"/>
    </xf>
    <xf numFmtId="165" fontId="23" fillId="0" borderId="12" xfId="0" applyNumberFormat="1" applyFont="1" applyFill="1" applyBorder="1" applyAlignment="1" applyProtection="1">
      <alignment horizontal="center" vertical="center"/>
      <protection locked="0"/>
    </xf>
    <xf numFmtId="165" fontId="21" fillId="0" borderId="12" xfId="0" applyNumberFormat="1" applyFont="1" applyBorder="1" applyAlignment="1" applyProtection="1">
      <alignment horizontal="center" vertical="center" wrapText="1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horizontal="left" vertical="center" wrapText="1"/>
      <protection/>
    </xf>
    <xf numFmtId="0" fontId="25" fillId="0" borderId="12" xfId="0" applyFont="1" applyFill="1" applyBorder="1" applyAlignment="1">
      <alignment horizontal="left" vertical="top" wrapText="1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166" fontId="11" fillId="0" borderId="12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25" fillId="0" borderId="12" xfId="0" applyFont="1" applyFill="1" applyBorder="1" applyAlignment="1">
      <alignment horizontal="left" wrapText="1"/>
    </xf>
    <xf numFmtId="1" fontId="11" fillId="0" borderId="12" xfId="0" applyNumberFormat="1" applyFont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166" fontId="11" fillId="0" borderId="27" xfId="0" applyNumberFormat="1" applyFont="1" applyBorder="1" applyAlignment="1" applyProtection="1">
      <alignment horizontal="center"/>
      <protection locked="0"/>
    </xf>
    <xf numFmtId="166" fontId="11" fillId="0" borderId="28" xfId="0" applyNumberFormat="1" applyFont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1" fontId="11" fillId="0" borderId="27" xfId="0" applyNumberFormat="1" applyFont="1" applyBorder="1" applyAlignment="1" applyProtection="1">
      <alignment horizontal="center"/>
      <protection locked="0"/>
    </xf>
    <xf numFmtId="1" fontId="11" fillId="0" borderId="28" xfId="0" applyNumberFormat="1" applyFont="1" applyBorder="1" applyAlignment="1" applyProtection="1">
      <alignment horizontal="center"/>
      <protection locked="0"/>
    </xf>
    <xf numFmtId="2" fontId="11" fillId="0" borderId="28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38" xfId="0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165" fontId="11" fillId="0" borderId="27" xfId="0" applyNumberFormat="1" applyFont="1" applyBorder="1" applyAlignment="1" applyProtection="1">
      <alignment horizontal="center" vertical="center"/>
      <protection locked="0"/>
    </xf>
    <xf numFmtId="165" fontId="0" fillId="0" borderId="28" xfId="0" applyNumberFormat="1" applyBorder="1" applyAlignment="1">
      <alignment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27" fillId="0" borderId="27" xfId="0" applyFont="1" applyFill="1" applyBorder="1" applyAlignment="1">
      <alignment horizontal="left" wrapText="1"/>
    </xf>
    <xf numFmtId="0" fontId="27" fillId="0" borderId="28" xfId="0" applyFont="1" applyFill="1" applyBorder="1" applyAlignment="1">
      <alignment horizontal="left" wrapText="1"/>
    </xf>
    <xf numFmtId="165" fontId="11" fillId="0" borderId="28" xfId="0" applyNumberFormat="1" applyFont="1" applyBorder="1" applyAlignment="1" applyProtection="1">
      <alignment horizontal="center" vertical="center"/>
      <protection locked="0"/>
    </xf>
    <xf numFmtId="4" fontId="11" fillId="0" borderId="27" xfId="0" applyNumberFormat="1" applyFont="1" applyBorder="1" applyAlignment="1" applyProtection="1">
      <alignment horizontal="center" vertical="center"/>
      <protection locked="0"/>
    </xf>
    <xf numFmtId="4" fontId="11" fillId="0" borderId="2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64"/>
  <sheetViews>
    <sheetView tabSelected="1" zoomScale="75" zoomScaleNormal="75" zoomScalePageLayoutView="0" workbookViewId="0" topLeftCell="A16">
      <selection activeCell="W141" sqref="W141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8.375" style="0" customWidth="1"/>
    <col min="4" max="4" width="22.625" style="0" customWidth="1"/>
    <col min="5" max="5" width="11.375" style="0" customWidth="1"/>
    <col min="6" max="6" width="9.875" style="0" customWidth="1"/>
    <col min="7" max="7" width="10.375" style="0" customWidth="1"/>
    <col min="8" max="8" width="11.125" style="0" customWidth="1"/>
    <col min="9" max="9" width="11.25390625" style="0" customWidth="1"/>
    <col min="10" max="10" width="10.75390625" style="0" customWidth="1"/>
    <col min="12" max="12" width="10.25390625" style="0" customWidth="1"/>
    <col min="13" max="13" width="10.875" style="0" customWidth="1"/>
    <col min="14" max="14" width="7.00390625" style="0" customWidth="1"/>
    <col min="15" max="15" width="17.00390625" style="0" customWidth="1"/>
    <col min="16" max="16" width="17.25390625" style="0" customWidth="1"/>
  </cols>
  <sheetData>
    <row r="4" spans="1:16" ht="18.75">
      <c r="A4" s="1"/>
      <c r="B4" s="1"/>
      <c r="C4" s="1"/>
      <c r="D4" s="1"/>
      <c r="E4" s="1"/>
      <c r="F4" s="1"/>
      <c r="G4" s="1"/>
      <c r="H4" s="1"/>
      <c r="I4" s="1"/>
      <c r="J4" s="116" t="s">
        <v>47</v>
      </c>
      <c r="K4" s="116"/>
      <c r="L4" s="116"/>
      <c r="M4" s="51"/>
      <c r="N4" s="2"/>
      <c r="O4" s="2"/>
      <c r="P4" s="1"/>
    </row>
    <row r="5" spans="1:16" ht="18.75">
      <c r="A5" s="1"/>
      <c r="B5" s="1"/>
      <c r="C5" s="1"/>
      <c r="D5" s="1"/>
      <c r="E5" s="1"/>
      <c r="F5" s="1"/>
      <c r="G5" s="1"/>
      <c r="H5" s="1"/>
      <c r="I5" s="1"/>
      <c r="J5" s="52" t="s">
        <v>48</v>
      </c>
      <c r="K5" s="117"/>
      <c r="L5" s="51"/>
      <c r="M5" s="51"/>
      <c r="N5" s="2"/>
      <c r="O5" s="2"/>
      <c r="P5" s="1"/>
    </row>
    <row r="6" spans="1:16" ht="18.75">
      <c r="A6" s="1"/>
      <c r="B6" s="1"/>
      <c r="C6" s="1"/>
      <c r="D6" s="1"/>
      <c r="E6" s="1"/>
      <c r="F6" s="1"/>
      <c r="G6" s="1"/>
      <c r="H6" s="1"/>
      <c r="I6" s="1"/>
      <c r="J6" s="134" t="s">
        <v>49</v>
      </c>
      <c r="K6" s="134"/>
      <c r="L6" s="134"/>
      <c r="M6" s="51"/>
      <c r="N6" s="2"/>
      <c r="O6" s="2"/>
      <c r="P6" s="1"/>
    </row>
    <row r="7" spans="1:16" ht="16.5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2"/>
      <c r="M7" s="2"/>
      <c r="N7" s="2"/>
      <c r="O7" s="2"/>
      <c r="P7" s="1"/>
    </row>
    <row r="8" spans="1:16" ht="16.5">
      <c r="A8" s="1"/>
      <c r="B8" s="1"/>
      <c r="C8" s="1"/>
      <c r="D8" s="1"/>
      <c r="E8" s="1"/>
      <c r="F8" s="1"/>
      <c r="G8" s="1"/>
      <c r="H8" s="1"/>
      <c r="I8" s="1"/>
      <c r="J8" s="1"/>
      <c r="K8" s="4"/>
      <c r="L8" s="2"/>
      <c r="M8" s="2"/>
      <c r="N8" s="2"/>
      <c r="O8" s="2"/>
      <c r="P8" s="1"/>
    </row>
    <row r="9" spans="1:16" ht="3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2"/>
      <c r="M9" s="2"/>
      <c r="N9" s="2"/>
      <c r="O9" s="2"/>
      <c r="P9" s="1"/>
    </row>
    <row r="10" spans="1:16" ht="20.25">
      <c r="A10" s="118"/>
      <c r="B10" s="118"/>
      <c r="C10" s="118"/>
      <c r="D10" s="119"/>
      <c r="E10" s="119"/>
      <c r="F10" s="119"/>
      <c r="G10" s="119"/>
      <c r="H10" s="120" t="s">
        <v>50</v>
      </c>
      <c r="I10" s="119"/>
      <c r="J10" s="119"/>
      <c r="K10" s="121"/>
      <c r="L10" s="120"/>
      <c r="M10" s="118"/>
      <c r="N10" s="118"/>
      <c r="O10" s="122"/>
      <c r="P10" s="1"/>
    </row>
    <row r="11" spans="1:16" ht="42.75" customHeight="1">
      <c r="A11" s="166" t="s">
        <v>51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23" t="s">
        <v>52</v>
      </c>
      <c r="L11" s="124" t="s">
        <v>53</v>
      </c>
      <c r="M11" s="125" t="s">
        <v>41</v>
      </c>
      <c r="N11" s="118"/>
      <c r="O11" s="122"/>
      <c r="P11" s="1"/>
    </row>
    <row r="12" spans="1:16" ht="51.75" customHeight="1">
      <c r="A12" s="126" t="s">
        <v>54</v>
      </c>
      <c r="B12" s="96">
        <v>4100000</v>
      </c>
      <c r="C12" s="127"/>
      <c r="D12" s="218" t="s">
        <v>122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122"/>
      <c r="P12" s="1"/>
    </row>
    <row r="13" spans="1:16" ht="20.25">
      <c r="A13" s="128"/>
      <c r="B13" s="129" t="s">
        <v>55</v>
      </c>
      <c r="C13" s="130"/>
      <c r="D13" s="165" t="s">
        <v>56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22"/>
      <c r="P13" s="1"/>
    </row>
    <row r="14" spans="1:16" ht="51" customHeight="1">
      <c r="A14" s="128" t="s">
        <v>57</v>
      </c>
      <c r="B14" s="98">
        <v>4100000</v>
      </c>
      <c r="C14" s="132"/>
      <c r="D14" s="218" t="s">
        <v>122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122"/>
      <c r="P14" s="1"/>
    </row>
    <row r="15" spans="1:16" ht="20.25">
      <c r="A15" s="128"/>
      <c r="B15" s="128" t="s">
        <v>55</v>
      </c>
      <c r="C15" s="128"/>
      <c r="D15" s="165" t="s">
        <v>58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22"/>
      <c r="P15" s="1"/>
    </row>
    <row r="16" spans="1:16" ht="55.5" customHeight="1">
      <c r="A16" s="128" t="s">
        <v>59</v>
      </c>
      <c r="B16" s="98">
        <v>4119110</v>
      </c>
      <c r="C16" s="219" t="s">
        <v>146</v>
      </c>
      <c r="D16" s="219"/>
      <c r="E16" s="193" t="s">
        <v>11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22"/>
      <c r="P16" s="1"/>
    </row>
    <row r="17" spans="1:16" ht="20.25">
      <c r="A17" s="128"/>
      <c r="B17" s="128" t="s">
        <v>55</v>
      </c>
      <c r="C17" s="133"/>
      <c r="D17" s="133" t="s">
        <v>60</v>
      </c>
      <c r="E17" s="165" t="s">
        <v>61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22"/>
      <c r="P17" s="1"/>
    </row>
    <row r="18" spans="1:16" ht="20.25">
      <c r="A18" s="128"/>
      <c r="B18" s="128"/>
      <c r="C18" s="133"/>
      <c r="D18" s="133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22"/>
      <c r="P18" s="1"/>
    </row>
    <row r="19" spans="1:20" ht="121.5" customHeight="1">
      <c r="A19" s="128"/>
      <c r="B19" s="128"/>
      <c r="C19" s="133"/>
      <c r="D19" s="133"/>
      <c r="E19" s="131"/>
      <c r="F19" s="131"/>
      <c r="G19" s="131"/>
      <c r="H19" s="131"/>
      <c r="I19" s="131"/>
      <c r="J19" s="131"/>
      <c r="K19" s="131"/>
      <c r="L19" s="131"/>
      <c r="M19" s="128"/>
      <c r="N19" s="133"/>
      <c r="O19" s="133"/>
      <c r="P19" s="116"/>
      <c r="Q19" s="116"/>
      <c r="R19" s="116"/>
      <c r="S19" s="116"/>
      <c r="T19" s="116"/>
    </row>
    <row r="20" spans="1:16" ht="30" customHeight="1">
      <c r="A20" s="99" t="s">
        <v>62</v>
      </c>
      <c r="B20" s="195" t="s">
        <v>63</v>
      </c>
      <c r="C20" s="195"/>
      <c r="D20" s="195"/>
      <c r="E20" s="195"/>
      <c r="F20" s="195"/>
      <c r="G20" s="195"/>
      <c r="H20" s="195"/>
      <c r="I20" s="195"/>
      <c r="J20" s="100"/>
      <c r="K20" s="100"/>
      <c r="L20" s="100"/>
      <c r="M20" s="51"/>
      <c r="N20" s="51"/>
      <c r="O20" s="1"/>
      <c r="P20" s="1"/>
    </row>
    <row r="21" spans="1:16" ht="18.75">
      <c r="A21" s="97"/>
      <c r="B21" s="97"/>
      <c r="C21" s="97"/>
      <c r="D21" s="234"/>
      <c r="E21" s="234"/>
      <c r="F21" s="235"/>
      <c r="G21" s="235"/>
      <c r="H21" s="235"/>
      <c r="I21" s="235"/>
      <c r="J21" s="234"/>
      <c r="K21" s="234"/>
      <c r="L21" s="101" t="s">
        <v>64</v>
      </c>
      <c r="M21" s="51"/>
      <c r="N21" s="51"/>
      <c r="O21" s="1"/>
      <c r="P21" s="1"/>
    </row>
    <row r="22" spans="1:16" ht="18.75">
      <c r="A22" s="233" t="s">
        <v>65</v>
      </c>
      <c r="B22" s="233"/>
      <c r="C22" s="233"/>
      <c r="D22" s="233"/>
      <c r="E22" s="233"/>
      <c r="F22" s="236" t="s">
        <v>117</v>
      </c>
      <c r="G22" s="237"/>
      <c r="H22" s="237"/>
      <c r="I22" s="237"/>
      <c r="J22" s="233" t="s">
        <v>66</v>
      </c>
      <c r="K22" s="233"/>
      <c r="L22" s="233"/>
      <c r="M22" s="233"/>
      <c r="N22" s="51"/>
      <c r="O22" s="1"/>
      <c r="P22" s="1"/>
    </row>
    <row r="23" spans="1:16" ht="56.25">
      <c r="A23" s="238" t="s">
        <v>67</v>
      </c>
      <c r="B23" s="238"/>
      <c r="C23" s="238" t="s">
        <v>68</v>
      </c>
      <c r="D23" s="238"/>
      <c r="E23" s="102" t="s">
        <v>69</v>
      </c>
      <c r="F23" s="239" t="s">
        <v>67</v>
      </c>
      <c r="G23" s="240"/>
      <c r="H23" s="103" t="s">
        <v>68</v>
      </c>
      <c r="I23" s="103" t="s">
        <v>69</v>
      </c>
      <c r="J23" s="104" t="s">
        <v>67</v>
      </c>
      <c r="K23" s="238" t="s">
        <v>68</v>
      </c>
      <c r="L23" s="238"/>
      <c r="M23" s="105" t="s">
        <v>69</v>
      </c>
      <c r="N23" s="51"/>
      <c r="O23" s="1"/>
      <c r="P23" s="1"/>
    </row>
    <row r="24" spans="1:16" ht="18.75">
      <c r="A24" s="231">
        <v>1</v>
      </c>
      <c r="B24" s="232"/>
      <c r="C24" s="231">
        <v>2</v>
      </c>
      <c r="D24" s="232"/>
      <c r="E24" s="106">
        <v>3</v>
      </c>
      <c r="F24" s="233">
        <v>4</v>
      </c>
      <c r="G24" s="233"/>
      <c r="H24" s="107">
        <v>5</v>
      </c>
      <c r="I24" s="103">
        <v>6</v>
      </c>
      <c r="J24" s="104">
        <v>7</v>
      </c>
      <c r="K24" s="231">
        <v>8</v>
      </c>
      <c r="L24" s="232"/>
      <c r="M24" s="105">
        <v>9</v>
      </c>
      <c r="N24" s="51"/>
      <c r="O24" s="1"/>
      <c r="P24" s="1"/>
    </row>
    <row r="25" spans="1:16" ht="18.75">
      <c r="A25" s="241">
        <v>0</v>
      </c>
      <c r="B25" s="241"/>
      <c r="C25" s="241">
        <v>27706</v>
      </c>
      <c r="D25" s="241"/>
      <c r="E25" s="108">
        <f>A25+C25</f>
        <v>27706</v>
      </c>
      <c r="F25" s="242">
        <v>0</v>
      </c>
      <c r="G25" s="242"/>
      <c r="H25" s="109">
        <v>15231.5</v>
      </c>
      <c r="I25" s="110">
        <f>F25+H25</f>
        <v>15231.5</v>
      </c>
      <c r="J25" s="111">
        <f>F25-A25</f>
        <v>0</v>
      </c>
      <c r="K25" s="243">
        <f>H25-C25</f>
        <v>-12474.5</v>
      </c>
      <c r="L25" s="243"/>
      <c r="M25" s="112">
        <f>I25-E25</f>
        <v>-12474.5</v>
      </c>
      <c r="N25" s="51"/>
      <c r="O25" s="1"/>
      <c r="P25" s="1"/>
    </row>
    <row r="26" spans="1:16" ht="13.5" customHeight="1">
      <c r="A26" s="113"/>
      <c r="B26" s="113"/>
      <c r="C26" s="113"/>
      <c r="D26" s="113"/>
      <c r="E26" s="114"/>
      <c r="F26" s="115"/>
      <c r="G26" s="115"/>
      <c r="H26" s="113"/>
      <c r="I26" s="114"/>
      <c r="J26" s="114"/>
      <c r="K26" s="114"/>
      <c r="L26" s="114"/>
      <c r="M26" s="114"/>
      <c r="N26" s="51"/>
      <c r="O26" s="1"/>
      <c r="P26" s="1"/>
    </row>
    <row r="27" spans="1:16" ht="16.5">
      <c r="A27" s="28" t="s">
        <v>70</v>
      </c>
      <c r="B27" s="167" t="s">
        <v>71</v>
      </c>
      <c r="C27" s="167"/>
      <c r="D27" s="167"/>
      <c r="E27" s="167"/>
      <c r="F27" s="167"/>
      <c r="G27" s="167"/>
      <c r="H27" s="167"/>
      <c r="I27" s="167"/>
      <c r="J27" s="167"/>
      <c r="K27" s="5"/>
      <c r="L27" s="5"/>
      <c r="M27" s="5"/>
      <c r="N27" s="1"/>
      <c r="O27" s="1"/>
      <c r="P27" s="1"/>
    </row>
    <row r="28" spans="1:16" ht="9" customHeight="1">
      <c r="A28" s="28"/>
      <c r="B28" s="85"/>
      <c r="C28" s="85"/>
      <c r="D28" s="85"/>
      <c r="E28" s="85"/>
      <c r="F28" s="85"/>
      <c r="G28" s="85"/>
      <c r="H28" s="85"/>
      <c r="I28" s="85"/>
      <c r="J28" s="85"/>
      <c r="K28" s="5"/>
      <c r="L28" s="5"/>
      <c r="M28" s="5"/>
      <c r="N28" s="1"/>
      <c r="O28" s="1"/>
      <c r="P28" s="1"/>
    </row>
    <row r="29" spans="1:16" ht="16.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6" t="s">
        <v>64</v>
      </c>
      <c r="N29" s="1"/>
      <c r="O29" s="1"/>
      <c r="P29" s="1"/>
    </row>
    <row r="30" spans="1:16" ht="16.5">
      <c r="A30" s="169" t="s">
        <v>72</v>
      </c>
      <c r="B30" s="169" t="s">
        <v>73</v>
      </c>
      <c r="C30" s="169" t="s">
        <v>74</v>
      </c>
      <c r="D30" s="169" t="s">
        <v>17</v>
      </c>
      <c r="E30" s="169" t="s">
        <v>75</v>
      </c>
      <c r="F30" s="169"/>
      <c r="G30" s="169"/>
      <c r="H30" s="169" t="s">
        <v>76</v>
      </c>
      <c r="I30" s="169"/>
      <c r="J30" s="169"/>
      <c r="K30" s="169" t="s">
        <v>66</v>
      </c>
      <c r="L30" s="169"/>
      <c r="M30" s="169"/>
      <c r="N30" s="1"/>
      <c r="O30" s="1"/>
      <c r="P30" s="1"/>
    </row>
    <row r="31" spans="1:16" ht="49.5">
      <c r="A31" s="169"/>
      <c r="B31" s="169"/>
      <c r="C31" s="169"/>
      <c r="D31" s="169"/>
      <c r="E31" s="7" t="s">
        <v>67</v>
      </c>
      <c r="F31" s="7" t="s">
        <v>68</v>
      </c>
      <c r="G31" s="7" t="s">
        <v>69</v>
      </c>
      <c r="H31" s="7" t="s">
        <v>67</v>
      </c>
      <c r="I31" s="7" t="s">
        <v>68</v>
      </c>
      <c r="J31" s="7" t="s">
        <v>69</v>
      </c>
      <c r="K31" s="7" t="s">
        <v>67</v>
      </c>
      <c r="L31" s="7" t="s">
        <v>68</v>
      </c>
      <c r="M31" s="7" t="s">
        <v>69</v>
      </c>
      <c r="N31" s="1"/>
      <c r="O31" s="1"/>
      <c r="P31" s="1"/>
    </row>
    <row r="32" spans="1:16" ht="16.5">
      <c r="A32" s="53"/>
      <c r="B32" s="53"/>
      <c r="C32" s="53"/>
      <c r="D32" s="54" t="s">
        <v>118</v>
      </c>
      <c r="E32" s="53"/>
      <c r="F32" s="53"/>
      <c r="G32" s="53"/>
      <c r="H32" s="53"/>
      <c r="I32" s="53"/>
      <c r="J32" s="53"/>
      <c r="K32" s="53"/>
      <c r="L32" s="53"/>
      <c r="M32" s="53"/>
      <c r="N32" s="1"/>
      <c r="O32" s="1"/>
      <c r="P32" s="1"/>
    </row>
    <row r="33" spans="1:16" ht="124.5" customHeight="1">
      <c r="A33" s="144">
        <v>1</v>
      </c>
      <c r="B33" s="144">
        <v>4119110</v>
      </c>
      <c r="C33" s="145" t="s">
        <v>146</v>
      </c>
      <c r="D33" s="146" t="s">
        <v>12</v>
      </c>
      <c r="E33" s="147">
        <v>0</v>
      </c>
      <c r="F33" s="147">
        <v>4496</v>
      </c>
      <c r="G33" s="147">
        <f>E33+F33</f>
        <v>4496</v>
      </c>
      <c r="H33" s="147">
        <v>0</v>
      </c>
      <c r="I33" s="147">
        <v>4324.6</v>
      </c>
      <c r="J33" s="147">
        <f>H33+I33</f>
        <v>4324.6</v>
      </c>
      <c r="K33" s="147">
        <f aca="true" t="shared" si="0" ref="K33:M38">H33-E33</f>
        <v>0</v>
      </c>
      <c r="L33" s="147">
        <f t="shared" si="0"/>
        <v>-171.39999999999964</v>
      </c>
      <c r="M33" s="147">
        <f t="shared" si="0"/>
        <v>-171.39999999999964</v>
      </c>
      <c r="N33" s="1"/>
      <c r="O33" s="1"/>
      <c r="P33" s="1"/>
    </row>
    <row r="34" spans="1:16" ht="54" customHeight="1">
      <c r="A34" s="86">
        <v>2</v>
      </c>
      <c r="B34" s="87">
        <v>4119110</v>
      </c>
      <c r="C34" s="142" t="s">
        <v>146</v>
      </c>
      <c r="D34" s="88" t="s">
        <v>16</v>
      </c>
      <c r="E34" s="89">
        <v>0</v>
      </c>
      <c r="F34" s="89">
        <v>2285</v>
      </c>
      <c r="G34" s="143">
        <f>E34+F34</f>
        <v>2285</v>
      </c>
      <c r="H34" s="89">
        <v>0</v>
      </c>
      <c r="I34" s="89">
        <v>846.1</v>
      </c>
      <c r="J34" s="90">
        <v>846.1</v>
      </c>
      <c r="K34" s="143">
        <f aca="true" t="shared" si="1" ref="K34:M35">H34-E34</f>
        <v>0</v>
      </c>
      <c r="L34" s="143">
        <f t="shared" si="1"/>
        <v>-1438.9</v>
      </c>
      <c r="M34" s="143">
        <f t="shared" si="1"/>
        <v>-1438.9</v>
      </c>
      <c r="N34" s="1"/>
      <c r="O34" s="1"/>
      <c r="P34" s="1"/>
    </row>
    <row r="35" spans="1:16" ht="66">
      <c r="A35" s="19">
        <v>3</v>
      </c>
      <c r="B35" s="87">
        <v>4119110</v>
      </c>
      <c r="C35" s="142" t="s">
        <v>146</v>
      </c>
      <c r="D35" s="91" t="s">
        <v>14</v>
      </c>
      <c r="E35" s="92">
        <v>0</v>
      </c>
      <c r="F35" s="92">
        <v>5750</v>
      </c>
      <c r="G35" s="78">
        <f>E35+F35</f>
        <v>5750</v>
      </c>
      <c r="H35" s="79">
        <v>0</v>
      </c>
      <c r="I35" s="79">
        <v>0</v>
      </c>
      <c r="J35" s="70">
        <v>0</v>
      </c>
      <c r="K35" s="78">
        <f t="shared" si="1"/>
        <v>0</v>
      </c>
      <c r="L35" s="78">
        <f t="shared" si="1"/>
        <v>-5750</v>
      </c>
      <c r="M35" s="78">
        <f t="shared" si="1"/>
        <v>-5750</v>
      </c>
      <c r="N35" s="1"/>
      <c r="O35" s="1"/>
      <c r="P35" s="1"/>
    </row>
    <row r="36" spans="1:16" ht="157.5" customHeight="1">
      <c r="A36" s="19">
        <v>4</v>
      </c>
      <c r="B36" s="84">
        <v>4119110</v>
      </c>
      <c r="C36" s="141" t="s">
        <v>146</v>
      </c>
      <c r="D36" s="80" t="s">
        <v>13</v>
      </c>
      <c r="E36" s="79">
        <v>0</v>
      </c>
      <c r="F36" s="79">
        <v>14890.7</v>
      </c>
      <c r="G36" s="78">
        <f>E36+F36</f>
        <v>14890.7</v>
      </c>
      <c r="H36" s="79">
        <v>0</v>
      </c>
      <c r="I36" s="79">
        <v>9825.5</v>
      </c>
      <c r="J36" s="70">
        <v>9825.5</v>
      </c>
      <c r="K36" s="78">
        <f t="shared" si="0"/>
        <v>0</v>
      </c>
      <c r="L36" s="78">
        <f t="shared" si="0"/>
        <v>-5065.200000000001</v>
      </c>
      <c r="M36" s="78">
        <f t="shared" si="0"/>
        <v>-5065.200000000001</v>
      </c>
      <c r="N36" s="1"/>
      <c r="O36" s="1"/>
      <c r="P36" s="1"/>
    </row>
    <row r="37" spans="1:16" ht="101.25" customHeight="1">
      <c r="A37" s="86">
        <v>5</v>
      </c>
      <c r="B37" s="84">
        <v>4119110</v>
      </c>
      <c r="C37" s="141" t="s">
        <v>146</v>
      </c>
      <c r="D37" s="80" t="s">
        <v>15</v>
      </c>
      <c r="E37" s="79">
        <v>0</v>
      </c>
      <c r="F37" s="79">
        <v>284.3</v>
      </c>
      <c r="G37" s="78">
        <f>E37+F37</f>
        <v>284.3</v>
      </c>
      <c r="H37" s="89">
        <v>0</v>
      </c>
      <c r="I37" s="89">
        <v>235.3</v>
      </c>
      <c r="J37" s="90">
        <v>235.3</v>
      </c>
      <c r="K37" s="78">
        <f t="shared" si="0"/>
        <v>0</v>
      </c>
      <c r="L37" s="78">
        <f t="shared" si="0"/>
        <v>-49</v>
      </c>
      <c r="M37" s="78">
        <f t="shared" si="0"/>
        <v>-49</v>
      </c>
      <c r="N37" s="1"/>
      <c r="O37" s="1"/>
      <c r="P37" s="1"/>
    </row>
    <row r="38" spans="1:16" ht="16.5">
      <c r="A38" s="19"/>
      <c r="B38" s="19"/>
      <c r="C38" s="19"/>
      <c r="D38" s="20" t="s">
        <v>85</v>
      </c>
      <c r="E38" s="73">
        <v>0</v>
      </c>
      <c r="F38" s="73">
        <f>F33+F36+F34+F37+F35</f>
        <v>27706</v>
      </c>
      <c r="G38" s="73">
        <f>G33+G36+G34+G37+G35</f>
        <v>27706</v>
      </c>
      <c r="H38" s="73">
        <v>0</v>
      </c>
      <c r="I38" s="73">
        <f>I33+I36+I34+I37+I35</f>
        <v>15231.5</v>
      </c>
      <c r="J38" s="73">
        <f>J33+J36+J34+J37+J35</f>
        <v>15231.5</v>
      </c>
      <c r="K38" s="81">
        <f t="shared" si="0"/>
        <v>0</v>
      </c>
      <c r="L38" s="81">
        <f t="shared" si="0"/>
        <v>-12474.5</v>
      </c>
      <c r="M38" s="81">
        <f t="shared" si="0"/>
        <v>-12474.5</v>
      </c>
      <c r="N38" s="1"/>
      <c r="O38" s="1"/>
      <c r="P38" s="1"/>
    </row>
    <row r="39" spans="1:16" ht="16.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1"/>
      <c r="O39" s="1"/>
      <c r="P39" s="1"/>
    </row>
    <row r="40" spans="1:16" ht="16.5">
      <c r="A40" s="25" t="s">
        <v>77</v>
      </c>
      <c r="B40" s="21" t="s">
        <v>78</v>
      </c>
      <c r="C40" s="22"/>
      <c r="D40" s="23"/>
      <c r="E40" s="24"/>
      <c r="F40" s="24"/>
      <c r="G40" s="24"/>
      <c r="H40" s="24"/>
      <c r="I40" s="5"/>
      <c r="J40" s="5"/>
      <c r="K40" s="5"/>
      <c r="L40" s="5"/>
      <c r="M40" s="5"/>
      <c r="N40" s="1"/>
      <c r="O40" s="1"/>
      <c r="P40" s="1"/>
    </row>
    <row r="41" spans="1:16" ht="16.5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9" t="s">
        <v>64</v>
      </c>
      <c r="N41" s="1"/>
      <c r="O41" s="1"/>
      <c r="P41" s="1"/>
    </row>
    <row r="42" spans="1:16" ht="16.5">
      <c r="A42" s="172" t="s">
        <v>79</v>
      </c>
      <c r="B42" s="172"/>
      <c r="C42" s="172"/>
      <c r="D42" s="172"/>
      <c r="E42" s="170" t="s">
        <v>75</v>
      </c>
      <c r="F42" s="168"/>
      <c r="G42" s="168"/>
      <c r="H42" s="168" t="s">
        <v>80</v>
      </c>
      <c r="I42" s="168"/>
      <c r="J42" s="168"/>
      <c r="K42" s="168" t="s">
        <v>66</v>
      </c>
      <c r="L42" s="168"/>
      <c r="M42" s="168"/>
      <c r="N42" s="1"/>
      <c r="O42" s="1"/>
      <c r="P42" s="1"/>
    </row>
    <row r="43" spans="1:16" ht="49.5">
      <c r="A43" s="172"/>
      <c r="B43" s="172"/>
      <c r="C43" s="172"/>
      <c r="D43" s="172"/>
      <c r="E43" s="26" t="s">
        <v>67</v>
      </c>
      <c r="F43" s="10" t="s">
        <v>68</v>
      </c>
      <c r="G43" s="10" t="s">
        <v>69</v>
      </c>
      <c r="H43" s="10" t="s">
        <v>67</v>
      </c>
      <c r="I43" s="10" t="s">
        <v>68</v>
      </c>
      <c r="J43" s="10" t="s">
        <v>69</v>
      </c>
      <c r="K43" s="10" t="s">
        <v>67</v>
      </c>
      <c r="L43" s="10" t="s">
        <v>68</v>
      </c>
      <c r="M43" s="10" t="s">
        <v>69</v>
      </c>
      <c r="N43" s="1"/>
      <c r="O43" s="1"/>
      <c r="P43" s="1"/>
    </row>
    <row r="44" spans="1:16" ht="16.5">
      <c r="A44" s="214">
        <v>1</v>
      </c>
      <c r="B44" s="215"/>
      <c r="C44" s="215"/>
      <c r="D44" s="216"/>
      <c r="E44" s="43">
        <v>2</v>
      </c>
      <c r="F44" s="44">
        <v>3</v>
      </c>
      <c r="G44" s="44">
        <v>4</v>
      </c>
      <c r="H44" s="44">
        <v>5</v>
      </c>
      <c r="I44" s="44">
        <v>6</v>
      </c>
      <c r="J44" s="44">
        <v>7</v>
      </c>
      <c r="K44" s="44">
        <v>8</v>
      </c>
      <c r="L44" s="44">
        <v>9</v>
      </c>
      <c r="M44" s="44">
        <v>10</v>
      </c>
      <c r="N44" s="1"/>
      <c r="O44" s="1"/>
      <c r="P44" s="1"/>
    </row>
    <row r="45" spans="1:16" ht="16.5">
      <c r="A45" s="171" t="s">
        <v>81</v>
      </c>
      <c r="B45" s="171"/>
      <c r="C45" s="171"/>
      <c r="D45" s="171"/>
      <c r="E45" s="18"/>
      <c r="F45" s="8"/>
      <c r="G45" s="11"/>
      <c r="H45" s="12"/>
      <c r="I45" s="12"/>
      <c r="J45" s="11"/>
      <c r="K45" s="11"/>
      <c r="L45" s="11"/>
      <c r="M45" s="13"/>
      <c r="N45" s="1"/>
      <c r="O45" s="1"/>
      <c r="P45" s="1"/>
    </row>
    <row r="46" spans="1:16" ht="16.5">
      <c r="A46" s="171" t="s">
        <v>82</v>
      </c>
      <c r="B46" s="171"/>
      <c r="C46" s="171"/>
      <c r="D46" s="171"/>
      <c r="E46" s="18"/>
      <c r="F46" s="8"/>
      <c r="G46" s="11"/>
      <c r="H46" s="12"/>
      <c r="I46" s="12"/>
      <c r="J46" s="11"/>
      <c r="K46" s="11"/>
      <c r="L46" s="11"/>
      <c r="M46" s="13"/>
      <c r="N46" s="1"/>
      <c r="O46" s="1"/>
      <c r="P46" s="1"/>
    </row>
    <row r="47" spans="1:16" ht="16.5">
      <c r="A47" s="171" t="s">
        <v>83</v>
      </c>
      <c r="B47" s="171"/>
      <c r="C47" s="171"/>
      <c r="D47" s="171"/>
      <c r="E47" s="18"/>
      <c r="F47" s="8"/>
      <c r="G47" s="11"/>
      <c r="H47" s="12"/>
      <c r="I47" s="12"/>
      <c r="J47" s="11"/>
      <c r="K47" s="11"/>
      <c r="L47" s="11"/>
      <c r="M47" s="13"/>
      <c r="N47" s="1"/>
      <c r="O47" s="1"/>
      <c r="P47" s="1"/>
    </row>
    <row r="48" spans="1:16" ht="16.5">
      <c r="A48" s="208" t="s">
        <v>84</v>
      </c>
      <c r="B48" s="208"/>
      <c r="C48" s="208"/>
      <c r="D48" s="208"/>
      <c r="E48" s="27"/>
      <c r="F48" s="14"/>
      <c r="G48" s="14"/>
      <c r="H48" s="14"/>
      <c r="I48" s="14"/>
      <c r="J48" s="14"/>
      <c r="K48" s="14"/>
      <c r="L48" s="14"/>
      <c r="M48" s="14"/>
      <c r="N48" s="1"/>
      <c r="O48" s="1"/>
      <c r="P48" s="1"/>
    </row>
    <row r="49" spans="1:16" ht="16.5">
      <c r="A49" s="209" t="s">
        <v>85</v>
      </c>
      <c r="B49" s="209"/>
      <c r="C49" s="209"/>
      <c r="D49" s="209"/>
      <c r="E49" s="27"/>
      <c r="F49" s="14"/>
      <c r="G49" s="14"/>
      <c r="H49" s="14"/>
      <c r="I49" s="14"/>
      <c r="J49" s="14"/>
      <c r="K49" s="14"/>
      <c r="L49" s="14"/>
      <c r="M49" s="14"/>
      <c r="N49" s="15"/>
      <c r="O49" s="1"/>
      <c r="P49" s="1"/>
    </row>
    <row r="50" spans="1:16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6.5">
      <c r="A51" s="29" t="s">
        <v>86</v>
      </c>
      <c r="B51" s="30"/>
      <c r="C51" s="30"/>
      <c r="D51" s="30"/>
      <c r="E51" s="31"/>
      <c r="F51" s="31"/>
      <c r="G51" s="31"/>
      <c r="H51" s="16"/>
      <c r="I51" s="16"/>
      <c r="J51" s="16"/>
      <c r="K51" s="16"/>
      <c r="L51" s="16"/>
      <c r="M51" s="1"/>
      <c r="N51" s="1"/>
      <c r="O51" s="1"/>
      <c r="P51" s="1"/>
    </row>
    <row r="52" spans="1:16" ht="16.5">
      <c r="A52" s="221"/>
      <c r="B52" s="221"/>
      <c r="C52" s="221"/>
      <c r="D52" s="221"/>
      <c r="E52" s="17"/>
      <c r="F52" s="17"/>
      <c r="G52" s="17"/>
      <c r="H52" s="17"/>
      <c r="I52" s="17"/>
      <c r="J52" s="17"/>
      <c r="K52" s="17"/>
      <c r="L52" s="17"/>
      <c r="M52" s="1"/>
      <c r="N52" s="1"/>
      <c r="O52" s="1"/>
      <c r="P52" s="1"/>
    </row>
    <row r="53" spans="1:16" ht="16.5">
      <c r="A53" s="210" t="s">
        <v>87</v>
      </c>
      <c r="B53" s="211" t="s">
        <v>73</v>
      </c>
      <c r="C53" s="202" t="s">
        <v>88</v>
      </c>
      <c r="D53" s="202"/>
      <c r="E53" s="202" t="s">
        <v>89</v>
      </c>
      <c r="F53" s="202" t="s">
        <v>90</v>
      </c>
      <c r="G53" s="202"/>
      <c r="H53" s="203" t="s">
        <v>91</v>
      </c>
      <c r="I53" s="204"/>
      <c r="J53" s="207" t="s">
        <v>9</v>
      </c>
      <c r="K53" s="207"/>
      <c r="L53" s="197" t="s">
        <v>92</v>
      </c>
      <c r="M53" s="197"/>
      <c r="N53" s="1"/>
      <c r="O53" s="1"/>
      <c r="P53" s="1"/>
    </row>
    <row r="54" spans="1:16" ht="66.75" customHeight="1">
      <c r="A54" s="210"/>
      <c r="B54" s="212"/>
      <c r="C54" s="202"/>
      <c r="D54" s="202"/>
      <c r="E54" s="202"/>
      <c r="F54" s="202"/>
      <c r="G54" s="202"/>
      <c r="H54" s="205"/>
      <c r="I54" s="206"/>
      <c r="J54" s="207"/>
      <c r="K54" s="207"/>
      <c r="L54" s="197"/>
      <c r="M54" s="197"/>
      <c r="N54" s="1"/>
      <c r="O54" s="1"/>
      <c r="P54" s="1"/>
    </row>
    <row r="55" spans="1:16" ht="16.5">
      <c r="A55" s="42">
        <v>1</v>
      </c>
      <c r="B55" s="34">
        <v>2</v>
      </c>
      <c r="C55" s="198">
        <v>3</v>
      </c>
      <c r="D55" s="198"/>
      <c r="E55" s="34">
        <v>4</v>
      </c>
      <c r="F55" s="198">
        <v>5</v>
      </c>
      <c r="G55" s="198"/>
      <c r="H55" s="199">
        <v>6</v>
      </c>
      <c r="I55" s="199"/>
      <c r="J55" s="200">
        <v>7</v>
      </c>
      <c r="K55" s="200"/>
      <c r="L55" s="201">
        <v>8</v>
      </c>
      <c r="M55" s="201"/>
      <c r="N55" s="1"/>
      <c r="O55" s="1"/>
      <c r="P55" s="1"/>
    </row>
    <row r="56" spans="1:16" ht="16.5">
      <c r="A56" s="41"/>
      <c r="B56" s="45"/>
      <c r="C56" s="196" t="s">
        <v>82</v>
      </c>
      <c r="D56" s="196"/>
      <c r="E56" s="46"/>
      <c r="F56" s="192"/>
      <c r="G56" s="192"/>
      <c r="H56" s="192"/>
      <c r="I56" s="192"/>
      <c r="J56" s="192"/>
      <c r="K56" s="192"/>
      <c r="L56" s="192"/>
      <c r="M56" s="192"/>
      <c r="N56" s="1"/>
      <c r="O56" s="1"/>
      <c r="P56" s="1"/>
    </row>
    <row r="57" spans="1:16" ht="30" customHeight="1">
      <c r="A57" s="245" t="s">
        <v>18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7"/>
      <c r="L57" s="192"/>
      <c r="M57" s="192"/>
      <c r="N57" s="1"/>
      <c r="O57" s="1"/>
      <c r="P57" s="1"/>
    </row>
    <row r="58" spans="1:18" ht="16.5">
      <c r="A58" s="74">
        <v>1</v>
      </c>
      <c r="B58" s="82">
        <v>4119110</v>
      </c>
      <c r="C58" s="248" t="s">
        <v>110</v>
      </c>
      <c r="D58" s="248"/>
      <c r="E58" s="75"/>
      <c r="F58" s="249"/>
      <c r="G58" s="249"/>
      <c r="H58" s="250"/>
      <c r="I58" s="250"/>
      <c r="J58" s="244"/>
      <c r="K58" s="244"/>
      <c r="L58" s="244"/>
      <c r="M58" s="244"/>
      <c r="N58" s="50"/>
      <c r="O58" s="50"/>
      <c r="P58" s="50"/>
      <c r="Q58" s="77"/>
      <c r="R58" s="77"/>
    </row>
    <row r="59" spans="1:16" ht="78.75" customHeight="1">
      <c r="A59" s="49"/>
      <c r="B59" s="69"/>
      <c r="C59" s="190" t="s">
        <v>19</v>
      </c>
      <c r="D59" s="191"/>
      <c r="E59" s="47" t="s">
        <v>123</v>
      </c>
      <c r="F59" s="159" t="s">
        <v>42</v>
      </c>
      <c r="G59" s="160"/>
      <c r="H59" s="183">
        <v>13</v>
      </c>
      <c r="I59" s="183"/>
      <c r="J59" s="183">
        <v>13</v>
      </c>
      <c r="K59" s="183"/>
      <c r="L59" s="183">
        <f aca="true" t="shared" si="2" ref="L59:L67">J59-H59</f>
        <v>0</v>
      </c>
      <c r="M59" s="183"/>
      <c r="N59" s="1"/>
      <c r="O59" s="1"/>
      <c r="P59" s="1"/>
    </row>
    <row r="60" spans="1:16" ht="51" customHeight="1">
      <c r="A60" s="49"/>
      <c r="B60" s="69"/>
      <c r="C60" s="158" t="s">
        <v>20</v>
      </c>
      <c r="D60" s="157"/>
      <c r="E60" s="47" t="s">
        <v>124</v>
      </c>
      <c r="F60" s="185" t="s">
        <v>46</v>
      </c>
      <c r="G60" s="185"/>
      <c r="H60" s="185">
        <v>4496007</v>
      </c>
      <c r="I60" s="185"/>
      <c r="J60" s="251">
        <f>J61+J62+J63+J64+J67+J65+J66</f>
        <v>4324562</v>
      </c>
      <c r="K60" s="251"/>
      <c r="L60" s="185">
        <f t="shared" si="2"/>
        <v>-171445</v>
      </c>
      <c r="M60" s="185"/>
      <c r="N60" s="139"/>
      <c r="O60" s="140"/>
      <c r="P60" s="140"/>
    </row>
    <row r="61" spans="1:16" ht="130.5" customHeight="1">
      <c r="A61" s="49"/>
      <c r="B61" s="69"/>
      <c r="C61" s="158" t="s">
        <v>21</v>
      </c>
      <c r="D61" s="157"/>
      <c r="E61" s="47" t="s">
        <v>124</v>
      </c>
      <c r="F61" s="185" t="s">
        <v>46</v>
      </c>
      <c r="G61" s="185"/>
      <c r="H61" s="161">
        <v>35000</v>
      </c>
      <c r="I61" s="162"/>
      <c r="J61" s="161">
        <v>35000</v>
      </c>
      <c r="K61" s="162"/>
      <c r="L61" s="183">
        <f t="shared" si="2"/>
        <v>0</v>
      </c>
      <c r="M61" s="183"/>
      <c r="N61" s="1"/>
      <c r="O61" s="1"/>
      <c r="P61" s="1"/>
    </row>
    <row r="62" spans="1:16" ht="48.75" customHeight="1">
      <c r="A62" s="49"/>
      <c r="B62" s="69"/>
      <c r="C62" s="252" t="s">
        <v>22</v>
      </c>
      <c r="D62" s="253"/>
      <c r="E62" s="47" t="s">
        <v>124</v>
      </c>
      <c r="F62" s="185" t="s">
        <v>46</v>
      </c>
      <c r="G62" s="185"/>
      <c r="H62" s="161">
        <v>250000</v>
      </c>
      <c r="I62" s="162"/>
      <c r="J62" s="161">
        <v>198000</v>
      </c>
      <c r="K62" s="162"/>
      <c r="L62" s="251">
        <f t="shared" si="2"/>
        <v>-52000</v>
      </c>
      <c r="M62" s="251"/>
      <c r="N62" s="1"/>
      <c r="O62" s="1"/>
      <c r="P62" s="1"/>
    </row>
    <row r="63" spans="1:16" ht="64.5" customHeight="1">
      <c r="A63" s="49"/>
      <c r="B63" s="69"/>
      <c r="C63" s="158" t="s">
        <v>23</v>
      </c>
      <c r="D63" s="157"/>
      <c r="E63" s="47" t="s">
        <v>124</v>
      </c>
      <c r="F63" s="185" t="s">
        <v>46</v>
      </c>
      <c r="G63" s="185"/>
      <c r="H63" s="161">
        <v>320600</v>
      </c>
      <c r="I63" s="162"/>
      <c r="J63" s="161">
        <v>320600</v>
      </c>
      <c r="K63" s="162"/>
      <c r="L63" s="183">
        <f t="shared" si="2"/>
        <v>0</v>
      </c>
      <c r="M63" s="183"/>
      <c r="N63" s="1"/>
      <c r="O63" s="1"/>
      <c r="P63" s="1"/>
    </row>
    <row r="64" spans="1:16" ht="66" customHeight="1">
      <c r="A64" s="49"/>
      <c r="B64" s="69"/>
      <c r="C64" s="158" t="s">
        <v>24</v>
      </c>
      <c r="D64" s="157"/>
      <c r="E64" s="47" t="s">
        <v>124</v>
      </c>
      <c r="F64" s="185" t="s">
        <v>46</v>
      </c>
      <c r="G64" s="185"/>
      <c r="H64" s="161">
        <v>50000</v>
      </c>
      <c r="I64" s="162"/>
      <c r="J64" s="161">
        <v>50000</v>
      </c>
      <c r="K64" s="162"/>
      <c r="L64" s="183">
        <f t="shared" si="2"/>
        <v>0</v>
      </c>
      <c r="M64" s="183"/>
      <c r="N64" s="1"/>
      <c r="O64" s="1"/>
      <c r="P64" s="1"/>
    </row>
    <row r="65" spans="1:16" ht="79.5" customHeight="1">
      <c r="A65" s="49"/>
      <c r="B65" s="69"/>
      <c r="C65" s="158" t="s">
        <v>25</v>
      </c>
      <c r="D65" s="157"/>
      <c r="E65" s="47" t="s">
        <v>124</v>
      </c>
      <c r="F65" s="185" t="s">
        <v>46</v>
      </c>
      <c r="G65" s="185"/>
      <c r="H65" s="161">
        <v>3440407</v>
      </c>
      <c r="I65" s="162"/>
      <c r="J65" s="264">
        <v>3320962</v>
      </c>
      <c r="K65" s="265"/>
      <c r="L65" s="185">
        <f t="shared" si="2"/>
        <v>-119445</v>
      </c>
      <c r="M65" s="185"/>
      <c r="N65" s="1"/>
      <c r="O65" s="1"/>
      <c r="P65" s="1"/>
    </row>
    <row r="66" spans="1:16" ht="79.5" customHeight="1">
      <c r="A66" s="49"/>
      <c r="B66" s="69"/>
      <c r="C66" s="158" t="s">
        <v>152</v>
      </c>
      <c r="D66" s="157"/>
      <c r="E66" s="47" t="s">
        <v>124</v>
      </c>
      <c r="F66" s="185" t="s">
        <v>46</v>
      </c>
      <c r="G66" s="185"/>
      <c r="H66" s="161">
        <v>350000</v>
      </c>
      <c r="I66" s="162"/>
      <c r="J66" s="264">
        <v>350000</v>
      </c>
      <c r="K66" s="265"/>
      <c r="L66" s="185">
        <f t="shared" si="2"/>
        <v>0</v>
      </c>
      <c r="M66" s="185"/>
      <c r="N66" s="1"/>
      <c r="O66" s="1"/>
      <c r="P66" s="1"/>
    </row>
    <row r="67" spans="1:16" ht="108" customHeight="1">
      <c r="A67" s="49"/>
      <c r="B67" s="69"/>
      <c r="C67" s="158" t="s">
        <v>126</v>
      </c>
      <c r="D67" s="157"/>
      <c r="E67" s="47" t="s">
        <v>124</v>
      </c>
      <c r="F67" s="185" t="s">
        <v>46</v>
      </c>
      <c r="G67" s="185"/>
      <c r="H67" s="161">
        <v>50000</v>
      </c>
      <c r="I67" s="162"/>
      <c r="J67" s="161">
        <v>50000</v>
      </c>
      <c r="K67" s="162"/>
      <c r="L67" s="183">
        <f t="shared" si="2"/>
        <v>0</v>
      </c>
      <c r="M67" s="183"/>
      <c r="N67" s="1"/>
      <c r="O67" s="1"/>
      <c r="P67" s="1"/>
    </row>
    <row r="68" spans="1:18" ht="16.5">
      <c r="A68" s="74">
        <v>2</v>
      </c>
      <c r="B68" s="82">
        <v>4119110</v>
      </c>
      <c r="C68" s="254" t="s">
        <v>111</v>
      </c>
      <c r="D68" s="254"/>
      <c r="E68" s="76"/>
      <c r="F68" s="249"/>
      <c r="G68" s="249"/>
      <c r="H68" s="250"/>
      <c r="I68" s="250"/>
      <c r="J68" s="244"/>
      <c r="K68" s="244"/>
      <c r="L68" s="244"/>
      <c r="M68" s="244"/>
      <c r="N68" s="50"/>
      <c r="O68" s="50"/>
      <c r="P68" s="50"/>
      <c r="Q68" s="77"/>
      <c r="R68" s="77"/>
    </row>
    <row r="69" spans="1:16" ht="69" customHeight="1">
      <c r="A69" s="48"/>
      <c r="B69" s="71"/>
      <c r="C69" s="190" t="s">
        <v>26</v>
      </c>
      <c r="D69" s="191"/>
      <c r="E69" s="47" t="s">
        <v>123</v>
      </c>
      <c r="F69" s="185" t="s">
        <v>45</v>
      </c>
      <c r="G69" s="185"/>
      <c r="H69" s="255">
        <v>3</v>
      </c>
      <c r="I69" s="255"/>
      <c r="J69" s="255">
        <v>3</v>
      </c>
      <c r="K69" s="255"/>
      <c r="L69" s="255">
        <v>0</v>
      </c>
      <c r="M69" s="255"/>
      <c r="N69" s="1"/>
      <c r="O69" s="1"/>
      <c r="P69" s="1"/>
    </row>
    <row r="70" spans="1:16" ht="16.5">
      <c r="A70" s="48">
        <v>3</v>
      </c>
      <c r="B70" s="82">
        <v>4119110</v>
      </c>
      <c r="C70" s="184" t="s">
        <v>112</v>
      </c>
      <c r="D70" s="184"/>
      <c r="E70" s="47"/>
      <c r="F70" s="185"/>
      <c r="G70" s="185"/>
      <c r="H70" s="183"/>
      <c r="I70" s="183"/>
      <c r="J70" s="186"/>
      <c r="K70" s="186"/>
      <c r="L70" s="186"/>
      <c r="M70" s="186"/>
      <c r="N70" s="1"/>
      <c r="O70" s="1"/>
      <c r="P70" s="1"/>
    </row>
    <row r="71" spans="1:16" ht="71.25" customHeight="1">
      <c r="A71" s="48"/>
      <c r="B71" s="71"/>
      <c r="C71" s="190" t="s">
        <v>153</v>
      </c>
      <c r="D71" s="191"/>
      <c r="E71" s="47" t="s">
        <v>8</v>
      </c>
      <c r="F71" s="185" t="s">
        <v>44</v>
      </c>
      <c r="G71" s="185"/>
      <c r="H71" s="256">
        <v>124889.08</v>
      </c>
      <c r="I71" s="256"/>
      <c r="J71" s="185">
        <f>J60/J69/12</f>
        <v>120126.72222222223</v>
      </c>
      <c r="K71" s="185"/>
      <c r="L71" s="185">
        <f>J71-H71</f>
        <v>-4762.357777777768</v>
      </c>
      <c r="M71" s="185"/>
      <c r="N71" s="1"/>
      <c r="O71" s="1"/>
      <c r="P71" s="1"/>
    </row>
    <row r="72" spans="1:16" ht="50.25" customHeight="1">
      <c r="A72" s="48"/>
      <c r="B72" s="71"/>
      <c r="C72" s="158" t="s">
        <v>154</v>
      </c>
      <c r="D72" s="157"/>
      <c r="E72" s="47" t="s">
        <v>8</v>
      </c>
      <c r="F72" s="161" t="s">
        <v>44</v>
      </c>
      <c r="G72" s="162"/>
      <c r="H72" s="229">
        <v>28820.56</v>
      </c>
      <c r="I72" s="230"/>
      <c r="J72" s="161">
        <f>J60/12/J59</f>
        <v>27721.551282051285</v>
      </c>
      <c r="K72" s="162"/>
      <c r="L72" s="161">
        <f>J72-H72</f>
        <v>-1099.0087179487164</v>
      </c>
      <c r="M72" s="162"/>
      <c r="N72" s="1"/>
      <c r="O72" s="1"/>
      <c r="P72" s="1"/>
    </row>
    <row r="73" spans="1:16" ht="16.5">
      <c r="A73" s="83">
        <v>4</v>
      </c>
      <c r="B73" s="82">
        <v>4119110</v>
      </c>
      <c r="C73" s="184" t="s">
        <v>113</v>
      </c>
      <c r="D73" s="184"/>
      <c r="E73" s="47"/>
      <c r="F73" s="185"/>
      <c r="G73" s="185"/>
      <c r="H73" s="183"/>
      <c r="I73" s="183"/>
      <c r="J73" s="186"/>
      <c r="K73" s="186"/>
      <c r="L73" s="186"/>
      <c r="M73" s="186"/>
      <c r="N73" s="1"/>
      <c r="O73" s="1"/>
      <c r="P73" s="1"/>
    </row>
    <row r="74" spans="1:16" ht="48.75" customHeight="1">
      <c r="A74" s="72"/>
      <c r="B74" s="71"/>
      <c r="C74" s="190" t="s">
        <v>155</v>
      </c>
      <c r="D74" s="191"/>
      <c r="E74" s="47" t="s">
        <v>125</v>
      </c>
      <c r="F74" s="185" t="s">
        <v>44</v>
      </c>
      <c r="G74" s="185"/>
      <c r="H74" s="183">
        <v>100</v>
      </c>
      <c r="I74" s="183"/>
      <c r="J74" s="183">
        <v>100</v>
      </c>
      <c r="K74" s="183"/>
      <c r="L74" s="183">
        <v>0</v>
      </c>
      <c r="M74" s="183"/>
      <c r="N74" s="1"/>
      <c r="O74" s="1"/>
      <c r="P74" s="1"/>
    </row>
    <row r="75" spans="1:16" ht="16.5" customHeight="1">
      <c r="A75" s="257" t="s">
        <v>147</v>
      </c>
      <c r="B75" s="271"/>
      <c r="C75" s="271"/>
      <c r="D75" s="271"/>
      <c r="E75" s="271"/>
      <c r="F75" s="271"/>
      <c r="G75" s="272"/>
      <c r="H75" s="163"/>
      <c r="I75" s="164"/>
      <c r="J75" s="222"/>
      <c r="K75" s="223"/>
      <c r="L75" s="222"/>
      <c r="M75" s="223"/>
      <c r="N75" s="1"/>
      <c r="O75" s="1"/>
      <c r="P75" s="1"/>
    </row>
    <row r="76" spans="1:16" ht="13.5" customHeight="1">
      <c r="A76" s="83">
        <v>1</v>
      </c>
      <c r="B76" s="82">
        <v>4119110</v>
      </c>
      <c r="C76" s="155" t="s">
        <v>110</v>
      </c>
      <c r="D76" s="156"/>
      <c r="E76" s="47"/>
      <c r="F76" s="161"/>
      <c r="G76" s="162"/>
      <c r="H76" s="163"/>
      <c r="I76" s="164"/>
      <c r="J76" s="222"/>
      <c r="K76" s="223"/>
      <c r="L76" s="222"/>
      <c r="M76" s="223"/>
      <c r="N76" s="1"/>
      <c r="O76" s="1"/>
      <c r="P76" s="1"/>
    </row>
    <row r="77" spans="1:16" ht="48.75" customHeight="1">
      <c r="A77" s="83"/>
      <c r="B77" s="82"/>
      <c r="C77" s="273" t="s">
        <v>138</v>
      </c>
      <c r="D77" s="273"/>
      <c r="E77" s="47" t="s">
        <v>123</v>
      </c>
      <c r="F77" s="159" t="s">
        <v>135</v>
      </c>
      <c r="G77" s="160"/>
      <c r="H77" s="163">
        <v>9</v>
      </c>
      <c r="I77" s="164"/>
      <c r="J77" s="163">
        <v>9</v>
      </c>
      <c r="K77" s="164"/>
      <c r="L77" s="163">
        <v>0</v>
      </c>
      <c r="M77" s="164"/>
      <c r="N77" s="1"/>
      <c r="O77" s="1"/>
      <c r="P77" s="1"/>
    </row>
    <row r="78" spans="1:16" ht="33" customHeight="1">
      <c r="A78" s="83"/>
      <c r="B78" s="82"/>
      <c r="C78" s="262" t="s">
        <v>37</v>
      </c>
      <c r="D78" s="263"/>
      <c r="E78" s="47" t="s">
        <v>8</v>
      </c>
      <c r="F78" s="161" t="s">
        <v>45</v>
      </c>
      <c r="G78" s="162"/>
      <c r="H78" s="161">
        <v>2284975.46</v>
      </c>
      <c r="I78" s="162"/>
      <c r="J78" s="161">
        <f>J80+J81+J79</f>
        <v>846099.95</v>
      </c>
      <c r="K78" s="162"/>
      <c r="L78" s="161">
        <f>J78-H78</f>
        <v>-1438875.51</v>
      </c>
      <c r="M78" s="162"/>
      <c r="N78" s="1"/>
      <c r="O78" s="1"/>
      <c r="P78" s="1"/>
    </row>
    <row r="79" spans="1:16" ht="121.5" customHeight="1">
      <c r="A79" s="83"/>
      <c r="B79" s="82"/>
      <c r="C79" s="280" t="s">
        <v>0</v>
      </c>
      <c r="D79" s="280"/>
      <c r="E79" s="47" t="s">
        <v>8</v>
      </c>
      <c r="F79" s="161" t="s">
        <v>45</v>
      </c>
      <c r="G79" s="162"/>
      <c r="H79" s="161">
        <v>382201.46</v>
      </c>
      <c r="I79" s="162"/>
      <c r="J79" s="161">
        <v>382201.46</v>
      </c>
      <c r="K79" s="162"/>
      <c r="L79" s="161">
        <f>H79-J79</f>
        <v>0</v>
      </c>
      <c r="M79" s="162"/>
      <c r="N79" s="1"/>
      <c r="O79" s="1"/>
      <c r="P79" s="1"/>
    </row>
    <row r="80" spans="1:16" ht="118.5" customHeight="1">
      <c r="A80" s="83"/>
      <c r="B80" s="82"/>
      <c r="C80" s="277" t="s">
        <v>139</v>
      </c>
      <c r="D80" s="279"/>
      <c r="E80" s="47" t="s">
        <v>8</v>
      </c>
      <c r="F80" s="161" t="s">
        <v>45</v>
      </c>
      <c r="G80" s="162"/>
      <c r="H80" s="161">
        <v>832</v>
      </c>
      <c r="I80" s="162"/>
      <c r="J80" s="161">
        <v>832</v>
      </c>
      <c r="K80" s="162"/>
      <c r="L80" s="161">
        <f>J80-H80</f>
        <v>0</v>
      </c>
      <c r="M80" s="162"/>
      <c r="N80" s="1"/>
      <c r="O80" s="1"/>
      <c r="P80" s="1"/>
    </row>
    <row r="81" spans="1:16" ht="88.5" customHeight="1">
      <c r="A81" s="83"/>
      <c r="B81" s="82"/>
      <c r="C81" s="277" t="s">
        <v>1</v>
      </c>
      <c r="D81" s="279"/>
      <c r="E81" s="47" t="s">
        <v>8</v>
      </c>
      <c r="F81" s="161" t="s">
        <v>45</v>
      </c>
      <c r="G81" s="162"/>
      <c r="H81" s="161">
        <v>1901942</v>
      </c>
      <c r="I81" s="162"/>
      <c r="J81" s="161">
        <v>463066.49</v>
      </c>
      <c r="K81" s="162"/>
      <c r="L81" s="161">
        <f>J81-H81</f>
        <v>-1438875.51</v>
      </c>
      <c r="M81" s="162"/>
      <c r="N81" s="1"/>
      <c r="O81" s="1"/>
      <c r="P81" s="1"/>
    </row>
    <row r="82" spans="1:16" ht="29.25" customHeight="1">
      <c r="A82" s="83"/>
      <c r="B82" s="82"/>
      <c r="C82" s="277" t="s">
        <v>144</v>
      </c>
      <c r="D82" s="278"/>
      <c r="E82" s="278"/>
      <c r="F82" s="278"/>
      <c r="G82" s="278"/>
      <c r="H82" s="278"/>
      <c r="I82" s="278"/>
      <c r="J82" s="278"/>
      <c r="K82" s="278"/>
      <c r="L82" s="278"/>
      <c r="M82" s="279"/>
      <c r="N82" s="1"/>
      <c r="O82" s="1"/>
      <c r="P82" s="1"/>
    </row>
    <row r="83" spans="1:16" ht="18.75" customHeight="1">
      <c r="A83" s="83">
        <v>2</v>
      </c>
      <c r="B83" s="82">
        <v>4119110</v>
      </c>
      <c r="C83" s="155" t="s">
        <v>111</v>
      </c>
      <c r="D83" s="156"/>
      <c r="E83" s="47"/>
      <c r="F83" s="161"/>
      <c r="G83" s="162"/>
      <c r="H83" s="153"/>
      <c r="I83" s="154"/>
      <c r="J83" s="222"/>
      <c r="K83" s="223"/>
      <c r="L83" s="222"/>
      <c r="M83" s="223"/>
      <c r="N83" s="1"/>
      <c r="O83" s="1"/>
      <c r="P83" s="1"/>
    </row>
    <row r="84" spans="1:16" ht="48.75" customHeight="1">
      <c r="A84" s="83"/>
      <c r="B84" s="82"/>
      <c r="C84" s="158" t="s">
        <v>38</v>
      </c>
      <c r="D84" s="157"/>
      <c r="E84" s="47" t="s">
        <v>123</v>
      </c>
      <c r="F84" s="161" t="s">
        <v>45</v>
      </c>
      <c r="G84" s="162"/>
      <c r="H84" s="268">
        <v>1</v>
      </c>
      <c r="I84" s="269"/>
      <c r="J84" s="268">
        <v>1</v>
      </c>
      <c r="K84" s="269"/>
      <c r="L84" s="268">
        <v>0</v>
      </c>
      <c r="M84" s="269"/>
      <c r="N84" s="1"/>
      <c r="O84" s="1"/>
      <c r="P84" s="1"/>
    </row>
    <row r="85" spans="1:16" ht="33.75" customHeight="1">
      <c r="A85" s="83"/>
      <c r="B85" s="82"/>
      <c r="C85" s="158" t="s">
        <v>140</v>
      </c>
      <c r="D85" s="157"/>
      <c r="E85" s="47" t="s">
        <v>123</v>
      </c>
      <c r="F85" s="161" t="s">
        <v>141</v>
      </c>
      <c r="G85" s="162"/>
      <c r="H85" s="268">
        <v>3</v>
      </c>
      <c r="I85" s="269"/>
      <c r="J85" s="268">
        <v>3</v>
      </c>
      <c r="K85" s="269"/>
      <c r="L85" s="268"/>
      <c r="M85" s="269"/>
      <c r="N85" s="1"/>
      <c r="O85" s="1"/>
      <c r="P85" s="1"/>
    </row>
    <row r="86" spans="1:16" ht="21" customHeight="1">
      <c r="A86" s="83">
        <v>3</v>
      </c>
      <c r="B86" s="82">
        <v>4119110</v>
      </c>
      <c r="C86" s="155" t="s">
        <v>112</v>
      </c>
      <c r="D86" s="156"/>
      <c r="E86" s="47"/>
      <c r="F86" s="161"/>
      <c r="G86" s="162"/>
      <c r="H86" s="153"/>
      <c r="I86" s="154"/>
      <c r="J86" s="222"/>
      <c r="K86" s="223"/>
      <c r="L86" s="222"/>
      <c r="M86" s="223"/>
      <c r="N86" s="1"/>
      <c r="O86" s="1"/>
      <c r="P86" s="1"/>
    </row>
    <row r="87" spans="1:16" ht="34.5" customHeight="1">
      <c r="A87" s="83"/>
      <c r="B87" s="82"/>
      <c r="C87" s="158" t="s">
        <v>142</v>
      </c>
      <c r="D87" s="157"/>
      <c r="E87" s="47" t="s">
        <v>8</v>
      </c>
      <c r="F87" s="161" t="s">
        <v>44</v>
      </c>
      <c r="G87" s="162"/>
      <c r="H87" s="264">
        <f>H78/3</f>
        <v>761658.4866666667</v>
      </c>
      <c r="I87" s="265"/>
      <c r="J87" s="264">
        <f>J78/J85</f>
        <v>282033.31666666665</v>
      </c>
      <c r="K87" s="265"/>
      <c r="L87" s="264">
        <f>J87-H87</f>
        <v>-479625.17000000004</v>
      </c>
      <c r="M87" s="265"/>
      <c r="N87" s="1"/>
      <c r="O87" s="1"/>
      <c r="P87" s="1"/>
    </row>
    <row r="88" spans="1:16" ht="21" customHeight="1">
      <c r="A88" s="83">
        <v>4</v>
      </c>
      <c r="B88" s="82">
        <v>4119110</v>
      </c>
      <c r="C88" s="155" t="s">
        <v>113</v>
      </c>
      <c r="D88" s="156"/>
      <c r="E88" s="47"/>
      <c r="F88" s="161"/>
      <c r="G88" s="162"/>
      <c r="H88" s="153"/>
      <c r="I88" s="154"/>
      <c r="J88" s="222"/>
      <c r="K88" s="223"/>
      <c r="L88" s="222"/>
      <c r="M88" s="223"/>
      <c r="N88" s="1"/>
      <c r="O88" s="1"/>
      <c r="P88" s="1"/>
    </row>
    <row r="89" spans="1:16" ht="48.75" customHeight="1">
      <c r="A89" s="83"/>
      <c r="B89" s="82"/>
      <c r="C89" s="158" t="s">
        <v>2</v>
      </c>
      <c r="D89" s="157"/>
      <c r="E89" s="47" t="s">
        <v>125</v>
      </c>
      <c r="F89" s="161" t="s">
        <v>44</v>
      </c>
      <c r="G89" s="162"/>
      <c r="H89" s="268">
        <v>100</v>
      </c>
      <c r="I89" s="269"/>
      <c r="J89" s="268">
        <v>100</v>
      </c>
      <c r="K89" s="269"/>
      <c r="L89" s="268">
        <v>0</v>
      </c>
      <c r="M89" s="269"/>
      <c r="N89" s="1"/>
      <c r="O89" s="1"/>
      <c r="P89" s="1"/>
    </row>
    <row r="90" spans="1:16" ht="19.5" customHeight="1">
      <c r="A90" s="187" t="s">
        <v>33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9"/>
      <c r="N90" s="1"/>
      <c r="O90" s="1"/>
      <c r="P90" s="1"/>
    </row>
    <row r="91" spans="1:16" ht="21.75" customHeight="1">
      <c r="A91" s="93"/>
      <c r="B91" s="82">
        <v>4119110</v>
      </c>
      <c r="C91" s="288" t="s">
        <v>110</v>
      </c>
      <c r="D91" s="289"/>
      <c r="E91" s="47"/>
      <c r="F91" s="161"/>
      <c r="G91" s="162"/>
      <c r="H91" s="163"/>
      <c r="I91" s="164"/>
      <c r="J91" s="222"/>
      <c r="K91" s="223"/>
      <c r="L91" s="222"/>
      <c r="M91" s="223"/>
      <c r="N91" s="1"/>
      <c r="O91" s="1"/>
      <c r="P91" s="1"/>
    </row>
    <row r="92" spans="1:16" ht="39" customHeight="1">
      <c r="A92" s="93"/>
      <c r="B92" s="82"/>
      <c r="C92" s="273" t="s">
        <v>134</v>
      </c>
      <c r="D92" s="273"/>
      <c r="E92" s="94" t="s">
        <v>123</v>
      </c>
      <c r="F92" s="159" t="s">
        <v>135</v>
      </c>
      <c r="G92" s="160"/>
      <c r="H92" s="163">
        <v>9</v>
      </c>
      <c r="I92" s="164"/>
      <c r="J92" s="163">
        <v>9</v>
      </c>
      <c r="K92" s="164"/>
      <c r="L92" s="163">
        <v>0</v>
      </c>
      <c r="M92" s="164"/>
      <c r="N92" s="1"/>
      <c r="O92" s="1"/>
      <c r="P92" s="1"/>
    </row>
    <row r="93" spans="1:16" ht="48.75" customHeight="1">
      <c r="A93" s="93"/>
      <c r="B93" s="82"/>
      <c r="C93" s="262" t="s">
        <v>20</v>
      </c>
      <c r="D93" s="263"/>
      <c r="E93" s="95" t="s">
        <v>8</v>
      </c>
      <c r="F93" s="161" t="s">
        <v>45</v>
      </c>
      <c r="G93" s="162"/>
      <c r="H93" s="161">
        <v>5750000</v>
      </c>
      <c r="I93" s="162"/>
      <c r="J93" s="161">
        <v>0</v>
      </c>
      <c r="K93" s="162"/>
      <c r="L93" s="161">
        <f>J93-H93</f>
        <v>-5750000</v>
      </c>
      <c r="M93" s="162"/>
      <c r="N93" s="1"/>
      <c r="O93" s="1"/>
      <c r="P93" s="1"/>
    </row>
    <row r="94" spans="1:16" ht="71.25" customHeight="1">
      <c r="A94" s="93"/>
      <c r="B94" s="82"/>
      <c r="C94" s="286" t="s">
        <v>136</v>
      </c>
      <c r="D94" s="287"/>
      <c r="E94" s="95" t="s">
        <v>8</v>
      </c>
      <c r="F94" s="161" t="s">
        <v>45</v>
      </c>
      <c r="G94" s="162"/>
      <c r="H94" s="161">
        <v>2250000</v>
      </c>
      <c r="I94" s="162"/>
      <c r="J94" s="161">
        <v>0</v>
      </c>
      <c r="K94" s="162"/>
      <c r="L94" s="161">
        <f>J94-H94</f>
        <v>-2250000</v>
      </c>
      <c r="M94" s="162"/>
      <c r="N94" s="1"/>
      <c r="O94" s="1"/>
      <c r="P94" s="1"/>
    </row>
    <row r="95" spans="1:16" ht="68.25" customHeight="1">
      <c r="A95" s="93"/>
      <c r="B95" s="82"/>
      <c r="C95" s="286" t="s">
        <v>137</v>
      </c>
      <c r="D95" s="287"/>
      <c r="E95" s="95" t="s">
        <v>8</v>
      </c>
      <c r="F95" s="161" t="s">
        <v>45</v>
      </c>
      <c r="G95" s="162"/>
      <c r="H95" s="161">
        <v>3500000</v>
      </c>
      <c r="I95" s="162"/>
      <c r="J95" s="161">
        <v>0</v>
      </c>
      <c r="K95" s="162"/>
      <c r="L95" s="161">
        <f>J95-H95</f>
        <v>-3500000</v>
      </c>
      <c r="M95" s="162"/>
      <c r="N95" s="1"/>
      <c r="O95" s="1"/>
      <c r="P95" s="1"/>
    </row>
    <row r="96" spans="1:16" ht="60.75" customHeight="1">
      <c r="A96" s="93"/>
      <c r="B96" s="82"/>
      <c r="C96" s="277" t="s">
        <v>143</v>
      </c>
      <c r="D96" s="278"/>
      <c r="E96" s="278"/>
      <c r="F96" s="278"/>
      <c r="G96" s="278"/>
      <c r="H96" s="278"/>
      <c r="I96" s="278"/>
      <c r="J96" s="278"/>
      <c r="K96" s="278"/>
      <c r="L96" s="278"/>
      <c r="M96" s="279"/>
      <c r="N96" s="1"/>
      <c r="O96" s="1"/>
      <c r="P96" s="1"/>
    </row>
    <row r="97" spans="1:16" ht="18" customHeight="1">
      <c r="A97" s="93"/>
      <c r="B97" s="82">
        <v>4119110</v>
      </c>
      <c r="C97" s="288" t="s">
        <v>111</v>
      </c>
      <c r="D97" s="289"/>
      <c r="E97" s="47"/>
      <c r="F97" s="161"/>
      <c r="G97" s="162"/>
      <c r="H97" s="163"/>
      <c r="I97" s="164"/>
      <c r="J97" s="275"/>
      <c r="K97" s="290"/>
      <c r="L97" s="275"/>
      <c r="M97" s="290"/>
      <c r="N97" s="1"/>
      <c r="O97" s="1"/>
      <c r="P97" s="1"/>
    </row>
    <row r="98" spans="1:16" ht="40.5" customHeight="1">
      <c r="A98" s="93"/>
      <c r="B98" s="82"/>
      <c r="C98" s="277" t="s">
        <v>34</v>
      </c>
      <c r="D98" s="279"/>
      <c r="E98" s="47" t="s">
        <v>123</v>
      </c>
      <c r="F98" s="161" t="s">
        <v>45</v>
      </c>
      <c r="G98" s="162"/>
      <c r="H98" s="163">
        <v>1</v>
      </c>
      <c r="I98" s="164"/>
      <c r="J98" s="163">
        <v>1</v>
      </c>
      <c r="K98" s="164"/>
      <c r="L98" s="163">
        <v>0</v>
      </c>
      <c r="M98" s="164"/>
      <c r="N98" s="1"/>
      <c r="O98" s="1"/>
      <c r="P98" s="1"/>
    </row>
    <row r="99" spans="1:16" ht="33.75" customHeight="1">
      <c r="A99" s="93"/>
      <c r="B99" s="82"/>
      <c r="C99" s="277" t="s">
        <v>3</v>
      </c>
      <c r="D99" s="279"/>
      <c r="E99" s="47" t="s">
        <v>123</v>
      </c>
      <c r="F99" s="161" t="s">
        <v>44</v>
      </c>
      <c r="G99" s="162"/>
      <c r="H99" s="163">
        <v>2</v>
      </c>
      <c r="I99" s="164"/>
      <c r="J99" s="163">
        <v>2</v>
      </c>
      <c r="K99" s="164"/>
      <c r="L99" s="163">
        <f>H99-J99</f>
        <v>0</v>
      </c>
      <c r="M99" s="164"/>
      <c r="N99" s="1"/>
      <c r="O99" s="1"/>
      <c r="P99" s="1"/>
    </row>
    <row r="100" spans="1:16" ht="18.75" customHeight="1">
      <c r="A100" s="93"/>
      <c r="B100" s="82">
        <v>4119110</v>
      </c>
      <c r="C100" s="288" t="s">
        <v>112</v>
      </c>
      <c r="D100" s="289"/>
      <c r="E100" s="47"/>
      <c r="F100" s="161"/>
      <c r="G100" s="162"/>
      <c r="H100" s="163"/>
      <c r="I100" s="164"/>
      <c r="J100" s="275"/>
      <c r="K100" s="290"/>
      <c r="L100" s="275"/>
      <c r="M100" s="290"/>
      <c r="N100" s="1"/>
      <c r="O100" s="1"/>
      <c r="P100" s="1"/>
    </row>
    <row r="101" spans="1:16" ht="33.75" customHeight="1">
      <c r="A101" s="93"/>
      <c r="B101" s="82"/>
      <c r="C101" s="277" t="s">
        <v>35</v>
      </c>
      <c r="D101" s="279"/>
      <c r="E101" s="47" t="s">
        <v>8</v>
      </c>
      <c r="F101" s="161" t="s">
        <v>44</v>
      </c>
      <c r="G101" s="162"/>
      <c r="H101" s="161">
        <f>H93/2</f>
        <v>2875000</v>
      </c>
      <c r="I101" s="162"/>
      <c r="J101" s="161">
        <f>J93/J92</f>
        <v>0</v>
      </c>
      <c r="K101" s="162"/>
      <c r="L101" s="161">
        <f>J101-H101</f>
        <v>-2875000</v>
      </c>
      <c r="M101" s="162"/>
      <c r="N101" s="1"/>
      <c r="O101" s="1"/>
      <c r="P101" s="1"/>
    </row>
    <row r="102" spans="1:16" ht="21" customHeight="1">
      <c r="A102" s="93"/>
      <c r="B102" s="82">
        <v>4119110</v>
      </c>
      <c r="C102" s="288" t="s">
        <v>148</v>
      </c>
      <c r="D102" s="289"/>
      <c r="E102" s="47"/>
      <c r="F102" s="161"/>
      <c r="G102" s="162"/>
      <c r="H102" s="161"/>
      <c r="I102" s="162"/>
      <c r="J102" s="291"/>
      <c r="K102" s="292"/>
      <c r="L102" s="220"/>
      <c r="M102" s="220"/>
      <c r="N102" s="1"/>
      <c r="O102" s="1"/>
      <c r="P102" s="1"/>
    </row>
    <row r="103" spans="1:16" ht="33" customHeight="1">
      <c r="A103" s="93"/>
      <c r="B103" s="82"/>
      <c r="C103" s="280" t="s">
        <v>36</v>
      </c>
      <c r="D103" s="280"/>
      <c r="E103" s="47" t="s">
        <v>125</v>
      </c>
      <c r="F103" s="185" t="s">
        <v>44</v>
      </c>
      <c r="G103" s="185"/>
      <c r="H103" s="185">
        <v>100</v>
      </c>
      <c r="I103" s="185"/>
      <c r="J103" s="185">
        <v>0</v>
      </c>
      <c r="K103" s="185"/>
      <c r="L103" s="185">
        <v>0</v>
      </c>
      <c r="M103" s="185"/>
      <c r="N103" s="1"/>
      <c r="O103" s="1"/>
      <c r="P103" s="1"/>
    </row>
    <row r="104" spans="1:16" ht="32.25" customHeight="1">
      <c r="A104" s="257" t="s">
        <v>149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9"/>
      <c r="N104" s="1"/>
      <c r="O104" s="1"/>
      <c r="P104" s="1"/>
    </row>
    <row r="105" spans="1:16" ht="16.5">
      <c r="A105" s="48">
        <v>1</v>
      </c>
      <c r="B105" s="82">
        <v>4119110</v>
      </c>
      <c r="C105" s="155" t="s">
        <v>110</v>
      </c>
      <c r="D105" s="156"/>
      <c r="E105" s="47"/>
      <c r="F105" s="161"/>
      <c r="G105" s="162"/>
      <c r="H105" s="163"/>
      <c r="I105" s="164"/>
      <c r="J105" s="222"/>
      <c r="K105" s="223"/>
      <c r="L105" s="222"/>
      <c r="M105" s="223"/>
      <c r="N105" s="1"/>
      <c r="O105" s="1"/>
      <c r="P105" s="1"/>
    </row>
    <row r="106" spans="1:16" ht="39.75" customHeight="1">
      <c r="A106" s="72"/>
      <c r="B106" s="82"/>
      <c r="C106" s="158" t="s">
        <v>27</v>
      </c>
      <c r="D106" s="157"/>
      <c r="E106" s="47" t="s">
        <v>123</v>
      </c>
      <c r="F106" s="159" t="s">
        <v>43</v>
      </c>
      <c r="G106" s="160"/>
      <c r="H106" s="163">
        <v>9</v>
      </c>
      <c r="I106" s="164"/>
      <c r="J106" s="163">
        <v>9</v>
      </c>
      <c r="K106" s="164"/>
      <c r="L106" s="163">
        <v>0</v>
      </c>
      <c r="M106" s="164"/>
      <c r="N106" s="1"/>
      <c r="O106" s="1"/>
      <c r="P106" s="1"/>
    </row>
    <row r="107" spans="1:16" ht="47.25" customHeight="1">
      <c r="A107" s="72"/>
      <c r="B107" s="82"/>
      <c r="C107" s="158" t="s">
        <v>20</v>
      </c>
      <c r="D107" s="157"/>
      <c r="E107" s="47" t="s">
        <v>8</v>
      </c>
      <c r="F107" s="159" t="s">
        <v>45</v>
      </c>
      <c r="G107" s="160"/>
      <c r="H107" s="161">
        <v>14890684.8</v>
      </c>
      <c r="I107" s="162"/>
      <c r="J107" s="161">
        <f>J108+J109+J110+J111+J112+J113+J114+J115</f>
        <v>9825517.559999999</v>
      </c>
      <c r="K107" s="164"/>
      <c r="L107" s="161">
        <f aca="true" t="shared" si="3" ref="L107:L115">J107-H107</f>
        <v>-5065167.240000002</v>
      </c>
      <c r="M107" s="162"/>
      <c r="N107" s="1"/>
      <c r="O107" s="1"/>
      <c r="P107" s="1"/>
    </row>
    <row r="108" spans="1:16" ht="114.75" customHeight="1">
      <c r="A108" s="72"/>
      <c r="B108" s="82"/>
      <c r="C108" s="158" t="s">
        <v>127</v>
      </c>
      <c r="D108" s="157"/>
      <c r="E108" s="47" t="s">
        <v>8</v>
      </c>
      <c r="F108" s="159" t="s">
        <v>45</v>
      </c>
      <c r="G108" s="160"/>
      <c r="H108" s="161">
        <v>2734080</v>
      </c>
      <c r="I108" s="162"/>
      <c r="J108" s="163">
        <v>0</v>
      </c>
      <c r="K108" s="164"/>
      <c r="L108" s="161">
        <f t="shared" si="3"/>
        <v>-2734080</v>
      </c>
      <c r="M108" s="164"/>
      <c r="N108" s="1"/>
      <c r="O108" s="1"/>
      <c r="P108" s="1"/>
    </row>
    <row r="109" spans="1:16" ht="196.5" customHeight="1">
      <c r="A109" s="72"/>
      <c r="B109" s="82"/>
      <c r="C109" s="266" t="s">
        <v>28</v>
      </c>
      <c r="D109" s="267"/>
      <c r="E109" s="47" t="s">
        <v>8</v>
      </c>
      <c r="F109" s="159" t="s">
        <v>45</v>
      </c>
      <c r="G109" s="160"/>
      <c r="H109" s="161">
        <v>1207748.8</v>
      </c>
      <c r="I109" s="162"/>
      <c r="J109" s="264">
        <v>1207748.8</v>
      </c>
      <c r="K109" s="265"/>
      <c r="L109" s="268">
        <f t="shared" si="3"/>
        <v>0</v>
      </c>
      <c r="M109" s="269"/>
      <c r="N109" s="1"/>
      <c r="O109" s="1"/>
      <c r="P109" s="1"/>
    </row>
    <row r="110" spans="1:16" ht="117" customHeight="1">
      <c r="A110" s="72"/>
      <c r="B110" s="82"/>
      <c r="C110" s="158" t="s">
        <v>128</v>
      </c>
      <c r="D110" s="157"/>
      <c r="E110" s="47" t="s">
        <v>8</v>
      </c>
      <c r="F110" s="159" t="s">
        <v>45</v>
      </c>
      <c r="G110" s="160"/>
      <c r="H110" s="161">
        <v>3757900</v>
      </c>
      <c r="I110" s="162"/>
      <c r="J110" s="161">
        <v>3660347.26</v>
      </c>
      <c r="K110" s="162"/>
      <c r="L110" s="161">
        <f t="shared" si="3"/>
        <v>-97552.74000000022</v>
      </c>
      <c r="M110" s="162"/>
      <c r="N110" s="1"/>
      <c r="O110" s="1"/>
      <c r="P110" s="1"/>
    </row>
    <row r="111" spans="1:16" ht="89.25" customHeight="1">
      <c r="A111" s="72"/>
      <c r="B111" s="82"/>
      <c r="C111" s="174" t="s">
        <v>133</v>
      </c>
      <c r="D111" s="175"/>
      <c r="E111" s="47" t="s">
        <v>8</v>
      </c>
      <c r="F111" s="159" t="s">
        <v>45</v>
      </c>
      <c r="G111" s="160"/>
      <c r="H111" s="226">
        <v>422956</v>
      </c>
      <c r="I111" s="227"/>
      <c r="J111" s="226">
        <v>0</v>
      </c>
      <c r="K111" s="228"/>
      <c r="L111" s="227">
        <f t="shared" si="3"/>
        <v>-422956</v>
      </c>
      <c r="M111" s="228"/>
      <c r="N111" s="1"/>
      <c r="O111" s="1"/>
      <c r="P111" s="1"/>
    </row>
    <row r="112" spans="1:16" ht="86.25" customHeight="1">
      <c r="A112" s="72"/>
      <c r="B112" s="82"/>
      <c r="C112" s="174" t="s">
        <v>129</v>
      </c>
      <c r="D112" s="175"/>
      <c r="E112" s="47" t="s">
        <v>8</v>
      </c>
      <c r="F112" s="159" t="s">
        <v>45</v>
      </c>
      <c r="G112" s="160"/>
      <c r="H112" s="226">
        <v>4500000</v>
      </c>
      <c r="I112" s="227"/>
      <c r="J112" s="226">
        <v>3459871.5</v>
      </c>
      <c r="K112" s="228"/>
      <c r="L112" s="227">
        <f t="shared" si="3"/>
        <v>-1040128.5</v>
      </c>
      <c r="M112" s="228"/>
      <c r="N112" s="1"/>
      <c r="O112" s="1"/>
      <c r="P112" s="1"/>
    </row>
    <row r="113" spans="1:16" ht="75" customHeight="1">
      <c r="A113" s="72"/>
      <c r="B113" s="82"/>
      <c r="C113" s="174" t="s">
        <v>130</v>
      </c>
      <c r="D113" s="175"/>
      <c r="E113" s="47" t="s">
        <v>8</v>
      </c>
      <c r="F113" s="159" t="s">
        <v>45</v>
      </c>
      <c r="G113" s="160"/>
      <c r="H113" s="226">
        <v>1170000</v>
      </c>
      <c r="I113" s="227"/>
      <c r="J113" s="226">
        <v>510000</v>
      </c>
      <c r="K113" s="228"/>
      <c r="L113" s="227">
        <f t="shared" si="3"/>
        <v>-660000</v>
      </c>
      <c r="M113" s="228"/>
      <c r="N113" s="1"/>
      <c r="O113" s="1"/>
      <c r="P113" s="1"/>
    </row>
    <row r="114" spans="1:16" ht="84.75" customHeight="1">
      <c r="A114" s="72"/>
      <c r="B114" s="82"/>
      <c r="C114" s="174" t="s">
        <v>131</v>
      </c>
      <c r="D114" s="175"/>
      <c r="E114" s="47" t="s">
        <v>8</v>
      </c>
      <c r="F114" s="159" t="s">
        <v>45</v>
      </c>
      <c r="G114" s="160"/>
      <c r="H114" s="226">
        <v>900000</v>
      </c>
      <c r="I114" s="227"/>
      <c r="J114" s="226">
        <v>790000</v>
      </c>
      <c r="K114" s="228"/>
      <c r="L114" s="227">
        <f t="shared" si="3"/>
        <v>-110000</v>
      </c>
      <c r="M114" s="228"/>
      <c r="N114" s="1"/>
      <c r="O114" s="1"/>
      <c r="P114" s="1"/>
    </row>
    <row r="115" spans="1:16" ht="87" customHeight="1">
      <c r="A115" s="72"/>
      <c r="B115" s="82"/>
      <c r="C115" s="174" t="s">
        <v>132</v>
      </c>
      <c r="D115" s="175"/>
      <c r="E115" s="47" t="s">
        <v>8</v>
      </c>
      <c r="F115" s="159" t="s">
        <v>45</v>
      </c>
      <c r="G115" s="160"/>
      <c r="H115" s="226">
        <v>198000</v>
      </c>
      <c r="I115" s="227"/>
      <c r="J115" s="226">
        <v>197550</v>
      </c>
      <c r="K115" s="228"/>
      <c r="L115" s="227">
        <f t="shared" si="3"/>
        <v>-450</v>
      </c>
      <c r="M115" s="228"/>
      <c r="N115" s="1"/>
      <c r="O115" s="1"/>
      <c r="P115" s="1"/>
    </row>
    <row r="116" spans="1:16" ht="61.5" customHeight="1">
      <c r="A116" s="72"/>
      <c r="B116" s="82"/>
      <c r="C116" s="281" t="s">
        <v>151</v>
      </c>
      <c r="D116" s="282"/>
      <c r="E116" s="282"/>
      <c r="F116" s="282"/>
      <c r="G116" s="282"/>
      <c r="H116" s="282"/>
      <c r="I116" s="282"/>
      <c r="J116" s="282"/>
      <c r="K116" s="282"/>
      <c r="L116" s="282"/>
      <c r="M116" s="283"/>
      <c r="N116" s="1"/>
      <c r="O116" s="1"/>
      <c r="P116" s="1"/>
    </row>
    <row r="117" spans="1:16" ht="15" customHeight="1">
      <c r="A117" s="72"/>
      <c r="B117" s="82">
        <v>4119110</v>
      </c>
      <c r="C117" s="260" t="s">
        <v>111</v>
      </c>
      <c r="D117" s="261"/>
      <c r="E117" s="47"/>
      <c r="F117" s="161"/>
      <c r="G117" s="162"/>
      <c r="H117" s="163"/>
      <c r="I117" s="164"/>
      <c r="J117" s="222"/>
      <c r="K117" s="223"/>
      <c r="L117" s="222"/>
      <c r="M117" s="223"/>
      <c r="N117" s="1"/>
      <c r="O117" s="1"/>
      <c r="P117" s="1"/>
    </row>
    <row r="118" spans="1:16" ht="52.5" customHeight="1">
      <c r="A118" s="72"/>
      <c r="B118" s="82"/>
      <c r="C118" s="262" t="s">
        <v>29</v>
      </c>
      <c r="D118" s="263"/>
      <c r="E118" s="47" t="s">
        <v>123</v>
      </c>
      <c r="F118" s="161" t="s">
        <v>45</v>
      </c>
      <c r="G118" s="162"/>
      <c r="H118" s="163">
        <v>3</v>
      </c>
      <c r="I118" s="164"/>
      <c r="J118" s="163">
        <v>3</v>
      </c>
      <c r="K118" s="164"/>
      <c r="L118" s="163">
        <v>0</v>
      </c>
      <c r="M118" s="164"/>
      <c r="N118" s="1"/>
      <c r="O118" s="1"/>
      <c r="P118" s="1"/>
    </row>
    <row r="119" spans="1:16" ht="15.75" customHeight="1">
      <c r="A119" s="72"/>
      <c r="B119" s="82">
        <v>4119110</v>
      </c>
      <c r="C119" s="260" t="s">
        <v>112</v>
      </c>
      <c r="D119" s="261"/>
      <c r="E119" s="47"/>
      <c r="F119" s="161"/>
      <c r="G119" s="162"/>
      <c r="H119" s="163"/>
      <c r="I119" s="164"/>
      <c r="J119" s="222"/>
      <c r="K119" s="223"/>
      <c r="L119" s="222"/>
      <c r="M119" s="223"/>
      <c r="N119" s="1"/>
      <c r="O119" s="1"/>
      <c r="P119" s="1"/>
    </row>
    <row r="120" spans="1:16" ht="40.5" customHeight="1">
      <c r="A120" s="72"/>
      <c r="B120" s="82"/>
      <c r="C120" s="262" t="s">
        <v>30</v>
      </c>
      <c r="D120" s="263"/>
      <c r="E120" s="47" t="s">
        <v>124</v>
      </c>
      <c r="F120" s="161" t="s">
        <v>44</v>
      </c>
      <c r="G120" s="162"/>
      <c r="H120" s="161">
        <f>H107/H118</f>
        <v>4963561.600000001</v>
      </c>
      <c r="I120" s="162"/>
      <c r="J120" s="161">
        <f>J107/J118</f>
        <v>3275172.5199999996</v>
      </c>
      <c r="K120" s="162"/>
      <c r="L120" s="161">
        <f>J120-H120</f>
        <v>-1688389.080000001</v>
      </c>
      <c r="M120" s="162"/>
      <c r="N120" s="1"/>
      <c r="O120" s="1"/>
      <c r="P120" s="1"/>
    </row>
    <row r="121" spans="1:16" ht="16.5">
      <c r="A121" s="72">
        <v>2</v>
      </c>
      <c r="B121" s="82">
        <v>4119110</v>
      </c>
      <c r="C121" s="155" t="s">
        <v>113</v>
      </c>
      <c r="D121" s="156"/>
      <c r="E121" s="47"/>
      <c r="F121" s="161"/>
      <c r="G121" s="162"/>
      <c r="H121" s="163"/>
      <c r="I121" s="164"/>
      <c r="J121" s="222"/>
      <c r="K121" s="223"/>
      <c r="L121" s="222"/>
      <c r="M121" s="223"/>
      <c r="N121" s="1"/>
      <c r="O121" s="1"/>
      <c r="P121" s="1"/>
    </row>
    <row r="122" spans="1:16" ht="54" customHeight="1">
      <c r="A122" s="72"/>
      <c r="B122" s="82"/>
      <c r="C122" s="277" t="s">
        <v>31</v>
      </c>
      <c r="D122" s="279"/>
      <c r="E122" s="47" t="s">
        <v>125</v>
      </c>
      <c r="F122" s="161" t="s">
        <v>44</v>
      </c>
      <c r="G122" s="162"/>
      <c r="H122" s="224">
        <f>H118/H106*100</f>
        <v>33.33333333333333</v>
      </c>
      <c r="I122" s="164"/>
      <c r="J122" s="224">
        <f>J118/J106*100</f>
        <v>33.33333333333333</v>
      </c>
      <c r="K122" s="164"/>
      <c r="L122" s="224">
        <v>0</v>
      </c>
      <c r="M122" s="164"/>
      <c r="N122" s="1"/>
      <c r="O122" s="1"/>
      <c r="P122" s="1"/>
    </row>
    <row r="123" spans="1:16" ht="33.75" customHeight="1">
      <c r="A123" s="152"/>
      <c r="B123" s="82"/>
      <c r="C123" s="280" t="s">
        <v>32</v>
      </c>
      <c r="D123" s="280"/>
      <c r="E123" s="47" t="s">
        <v>125</v>
      </c>
      <c r="F123" s="161" t="s">
        <v>44</v>
      </c>
      <c r="G123" s="162"/>
      <c r="H123" s="163">
        <v>100</v>
      </c>
      <c r="I123" s="164"/>
      <c r="J123" s="153">
        <f>J107/H107*100</f>
        <v>65.9843230312685</v>
      </c>
      <c r="K123" s="154"/>
      <c r="L123" s="153">
        <f>J123-H123</f>
        <v>-34.0156769687315</v>
      </c>
      <c r="M123" s="164"/>
      <c r="N123" s="1"/>
      <c r="O123" s="1"/>
      <c r="P123" s="1"/>
    </row>
    <row r="124" spans="1:16" ht="16.5">
      <c r="A124" s="257" t="s">
        <v>150</v>
      </c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9"/>
      <c r="N124" s="1"/>
      <c r="O124" s="1"/>
      <c r="P124" s="1"/>
    </row>
    <row r="125" spans="1:16" ht="16.5">
      <c r="A125" s="83">
        <v>1</v>
      </c>
      <c r="B125" s="82">
        <v>4119110</v>
      </c>
      <c r="C125" s="155" t="s">
        <v>110</v>
      </c>
      <c r="D125" s="156"/>
      <c r="E125" s="47"/>
      <c r="F125" s="161"/>
      <c r="G125" s="162"/>
      <c r="H125" s="163"/>
      <c r="I125" s="164"/>
      <c r="J125" s="222"/>
      <c r="K125" s="223"/>
      <c r="L125" s="222"/>
      <c r="M125" s="223"/>
      <c r="N125" s="1"/>
      <c r="O125" s="1"/>
      <c r="P125" s="1"/>
    </row>
    <row r="126" spans="1:16" ht="45" customHeight="1">
      <c r="A126" s="83"/>
      <c r="B126" s="82"/>
      <c r="C126" s="273" t="s">
        <v>138</v>
      </c>
      <c r="D126" s="273"/>
      <c r="E126" s="47" t="s">
        <v>123</v>
      </c>
      <c r="F126" s="159" t="s">
        <v>135</v>
      </c>
      <c r="G126" s="160"/>
      <c r="H126" s="163">
        <v>9</v>
      </c>
      <c r="I126" s="164"/>
      <c r="J126" s="163">
        <v>9</v>
      </c>
      <c r="K126" s="164"/>
      <c r="L126" s="163">
        <v>0</v>
      </c>
      <c r="M126" s="164"/>
      <c r="N126" s="1"/>
      <c r="O126" s="1"/>
      <c r="P126" s="1"/>
    </row>
    <row r="127" spans="1:16" ht="39.75" customHeight="1">
      <c r="A127" s="83"/>
      <c r="B127" s="82"/>
      <c r="C127" s="262" t="s">
        <v>20</v>
      </c>
      <c r="D127" s="263"/>
      <c r="E127" s="47" t="s">
        <v>8</v>
      </c>
      <c r="F127" s="161" t="s">
        <v>46</v>
      </c>
      <c r="G127" s="162"/>
      <c r="H127" s="264">
        <v>284326</v>
      </c>
      <c r="I127" s="265"/>
      <c r="J127" s="264">
        <v>235326</v>
      </c>
      <c r="K127" s="265"/>
      <c r="L127" s="264">
        <f>J127-H127</f>
        <v>-49000</v>
      </c>
      <c r="M127" s="265"/>
      <c r="N127" s="1"/>
      <c r="O127" s="1"/>
      <c r="P127" s="1"/>
    </row>
    <row r="128" spans="1:16" ht="23.25" customHeight="1">
      <c r="A128" s="83"/>
      <c r="B128" s="82"/>
      <c r="C128" s="262" t="s">
        <v>145</v>
      </c>
      <c r="D128" s="274"/>
      <c r="E128" s="274"/>
      <c r="F128" s="274"/>
      <c r="G128" s="274"/>
      <c r="H128" s="274"/>
      <c r="I128" s="274"/>
      <c r="J128" s="274"/>
      <c r="K128" s="274"/>
      <c r="L128" s="274"/>
      <c r="M128" s="263"/>
      <c r="N128" s="1"/>
      <c r="O128" s="1"/>
      <c r="P128" s="1"/>
    </row>
    <row r="129" spans="1:16" ht="16.5">
      <c r="A129" s="83">
        <v>2</v>
      </c>
      <c r="B129" s="82">
        <v>4119110</v>
      </c>
      <c r="C129" s="155" t="s">
        <v>111</v>
      </c>
      <c r="D129" s="284"/>
      <c r="E129" s="47"/>
      <c r="F129" s="161"/>
      <c r="G129" s="285"/>
      <c r="H129" s="153"/>
      <c r="I129" s="276"/>
      <c r="J129" s="275"/>
      <c r="K129" s="276"/>
      <c r="L129" s="275"/>
      <c r="M129" s="276"/>
      <c r="N129" s="1"/>
      <c r="O129" s="1"/>
      <c r="P129" s="1"/>
    </row>
    <row r="130" spans="1:16" ht="69" customHeight="1">
      <c r="A130" s="83"/>
      <c r="B130" s="82"/>
      <c r="C130" s="158" t="s">
        <v>4</v>
      </c>
      <c r="D130" s="157"/>
      <c r="E130" s="47" t="s">
        <v>10</v>
      </c>
      <c r="F130" s="161" t="s">
        <v>44</v>
      </c>
      <c r="G130" s="162"/>
      <c r="H130" s="268">
        <v>1</v>
      </c>
      <c r="I130" s="269"/>
      <c r="J130" s="268">
        <v>1</v>
      </c>
      <c r="K130" s="269"/>
      <c r="L130" s="268">
        <v>0</v>
      </c>
      <c r="M130" s="269"/>
      <c r="N130" s="1"/>
      <c r="O130" s="1"/>
      <c r="P130" s="1"/>
    </row>
    <row r="131" spans="1:16" ht="30.75" customHeight="1">
      <c r="A131" s="83"/>
      <c r="B131" s="82"/>
      <c r="C131" s="158" t="s">
        <v>5</v>
      </c>
      <c r="D131" s="157"/>
      <c r="E131" s="47" t="s">
        <v>10</v>
      </c>
      <c r="F131" s="161" t="s">
        <v>44</v>
      </c>
      <c r="G131" s="162"/>
      <c r="H131" s="268">
        <v>4</v>
      </c>
      <c r="I131" s="269"/>
      <c r="J131" s="268">
        <v>4</v>
      </c>
      <c r="K131" s="269"/>
      <c r="L131" s="268"/>
      <c r="M131" s="269"/>
      <c r="N131" s="1"/>
      <c r="O131" s="1"/>
      <c r="P131" s="1"/>
    </row>
    <row r="132" spans="1:16" ht="18.75" customHeight="1">
      <c r="A132" s="83">
        <v>3</v>
      </c>
      <c r="B132" s="82">
        <v>4119110</v>
      </c>
      <c r="C132" s="155" t="s">
        <v>112</v>
      </c>
      <c r="D132" s="156"/>
      <c r="E132" s="47"/>
      <c r="F132" s="161"/>
      <c r="G132" s="162"/>
      <c r="H132" s="268"/>
      <c r="I132" s="269"/>
      <c r="J132" s="268"/>
      <c r="K132" s="269"/>
      <c r="L132" s="268"/>
      <c r="M132" s="269"/>
      <c r="N132" s="1"/>
      <c r="O132" s="1"/>
      <c r="P132" s="1"/>
    </row>
    <row r="133" spans="1:16" ht="30" customHeight="1">
      <c r="A133" s="83"/>
      <c r="B133" s="82"/>
      <c r="C133" s="158" t="s">
        <v>6</v>
      </c>
      <c r="D133" s="157"/>
      <c r="E133" s="47" t="s">
        <v>8</v>
      </c>
      <c r="F133" s="161" t="s">
        <v>44</v>
      </c>
      <c r="G133" s="162"/>
      <c r="H133" s="161">
        <f>H127/4</f>
        <v>71081.5</v>
      </c>
      <c r="I133" s="162"/>
      <c r="J133" s="161">
        <f>J127/4</f>
        <v>58831.5</v>
      </c>
      <c r="K133" s="162"/>
      <c r="L133" s="161">
        <f>J133-H133</f>
        <v>-12250</v>
      </c>
      <c r="M133" s="162"/>
      <c r="N133" s="1"/>
      <c r="O133" s="1"/>
      <c r="P133" s="1"/>
    </row>
    <row r="134" spans="1:16" ht="16.5">
      <c r="A134" s="83">
        <v>4</v>
      </c>
      <c r="B134" s="82">
        <v>4119110</v>
      </c>
      <c r="C134" s="155" t="s">
        <v>113</v>
      </c>
      <c r="D134" s="156"/>
      <c r="E134" s="47"/>
      <c r="F134" s="161"/>
      <c r="G134" s="162"/>
      <c r="H134" s="163"/>
      <c r="I134" s="164"/>
      <c r="J134" s="222"/>
      <c r="K134" s="223"/>
      <c r="L134" s="222"/>
      <c r="M134" s="223"/>
      <c r="N134" s="1"/>
      <c r="O134" s="1"/>
      <c r="P134" s="1"/>
    </row>
    <row r="135" spans="1:16" ht="34.5" customHeight="1">
      <c r="A135" s="83"/>
      <c r="B135" s="82"/>
      <c r="C135" s="158" t="s">
        <v>7</v>
      </c>
      <c r="D135" s="157"/>
      <c r="E135" s="47" t="s">
        <v>125</v>
      </c>
      <c r="F135" s="161" t="s">
        <v>44</v>
      </c>
      <c r="G135" s="162"/>
      <c r="H135" s="163">
        <v>100</v>
      </c>
      <c r="I135" s="164"/>
      <c r="J135" s="224">
        <f>J127/H127*100</f>
        <v>82.76626126347925</v>
      </c>
      <c r="K135" s="270"/>
      <c r="L135" s="224">
        <f>J135-H135</f>
        <v>-17.23373873652075</v>
      </c>
      <c r="M135" s="164"/>
      <c r="N135" s="1"/>
      <c r="O135" s="1"/>
      <c r="P135" s="1"/>
    </row>
    <row r="136" spans="1:16" ht="16.5">
      <c r="A136" s="151"/>
      <c r="B136" s="150"/>
      <c r="C136" s="148"/>
      <c r="D136" s="148"/>
      <c r="E136" s="149"/>
      <c r="F136" s="149"/>
      <c r="G136" s="149"/>
      <c r="H136" s="138"/>
      <c r="I136" s="138"/>
      <c r="J136" s="138"/>
      <c r="K136" s="138"/>
      <c r="L136" s="138"/>
      <c r="M136" s="138"/>
      <c r="N136" s="1"/>
      <c r="O136" s="1"/>
      <c r="P136" s="1"/>
    </row>
    <row r="137" spans="1:16" ht="16.5">
      <c r="A137" s="151"/>
      <c r="B137" s="150"/>
      <c r="C137" s="148"/>
      <c r="D137" s="148"/>
      <c r="E137" s="149"/>
      <c r="F137" s="149"/>
      <c r="G137" s="149"/>
      <c r="H137" s="138"/>
      <c r="I137" s="138"/>
      <c r="J137" s="138"/>
      <c r="K137" s="138"/>
      <c r="L137" s="138"/>
      <c r="M137" s="138"/>
      <c r="N137" s="1"/>
      <c r="O137" s="1"/>
      <c r="P137" s="1"/>
    </row>
    <row r="138" spans="1:16" ht="12.75">
      <c r="A138" s="181" t="s">
        <v>106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ht="27.7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ht="33.75" customHeight="1">
      <c r="A140" s="182" t="s">
        <v>93</v>
      </c>
      <c r="B140" s="182" t="s">
        <v>94</v>
      </c>
      <c r="C140" s="182" t="s">
        <v>73</v>
      </c>
      <c r="D140" s="182" t="s">
        <v>95</v>
      </c>
      <c r="E140" s="182"/>
      <c r="F140" s="182"/>
      <c r="G140" s="182" t="s">
        <v>114</v>
      </c>
      <c r="H140" s="182"/>
      <c r="I140" s="182"/>
      <c r="J140" s="182" t="s">
        <v>115</v>
      </c>
      <c r="K140" s="182"/>
      <c r="L140" s="182"/>
      <c r="M140" s="182" t="s">
        <v>116</v>
      </c>
      <c r="N140" s="182"/>
      <c r="O140" s="182"/>
      <c r="P140" s="23"/>
    </row>
    <row r="141" spans="1:16" ht="82.5">
      <c r="A141" s="182"/>
      <c r="B141" s="182"/>
      <c r="C141" s="182"/>
      <c r="D141" s="33" t="s">
        <v>67</v>
      </c>
      <c r="E141" s="33" t="s">
        <v>68</v>
      </c>
      <c r="F141" s="33" t="s">
        <v>69</v>
      </c>
      <c r="G141" s="33" t="s">
        <v>67</v>
      </c>
      <c r="H141" s="33" t="s">
        <v>68</v>
      </c>
      <c r="I141" s="33" t="s">
        <v>69</v>
      </c>
      <c r="J141" s="33" t="s">
        <v>67</v>
      </c>
      <c r="K141" s="33" t="s">
        <v>68</v>
      </c>
      <c r="L141" s="33" t="s">
        <v>69</v>
      </c>
      <c r="M141" s="33" t="s">
        <v>67</v>
      </c>
      <c r="N141" s="33" t="s">
        <v>68</v>
      </c>
      <c r="O141" s="33" t="s">
        <v>69</v>
      </c>
      <c r="P141" s="23"/>
    </row>
    <row r="142" spans="1:16" ht="16.5">
      <c r="A142" s="55">
        <v>1</v>
      </c>
      <c r="B142" s="58">
        <v>2</v>
      </c>
      <c r="C142" s="58" t="s">
        <v>59</v>
      </c>
      <c r="D142" s="55">
        <v>4</v>
      </c>
      <c r="E142" s="55">
        <v>5</v>
      </c>
      <c r="F142" s="55">
        <v>6</v>
      </c>
      <c r="G142" s="55">
        <v>7</v>
      </c>
      <c r="H142" s="55">
        <v>8</v>
      </c>
      <c r="I142" s="55">
        <v>9</v>
      </c>
      <c r="J142" s="55">
        <v>10</v>
      </c>
      <c r="K142" s="55">
        <v>11</v>
      </c>
      <c r="L142" s="55">
        <v>12</v>
      </c>
      <c r="M142" s="55">
        <v>13</v>
      </c>
      <c r="N142" s="55">
        <v>14</v>
      </c>
      <c r="O142" s="55">
        <v>15</v>
      </c>
      <c r="P142" s="23"/>
    </row>
    <row r="143" spans="1:16" ht="31.5">
      <c r="A143" s="56"/>
      <c r="B143" s="61" t="s">
        <v>82</v>
      </c>
      <c r="C143" s="61"/>
      <c r="D143" s="57" t="s">
        <v>96</v>
      </c>
      <c r="E143" s="35" t="s">
        <v>96</v>
      </c>
      <c r="F143" s="35" t="s">
        <v>96</v>
      </c>
      <c r="G143" s="35" t="s">
        <v>96</v>
      </c>
      <c r="H143" s="35" t="s">
        <v>96</v>
      </c>
      <c r="I143" s="35" t="s">
        <v>96</v>
      </c>
      <c r="J143" s="35" t="s">
        <v>96</v>
      </c>
      <c r="K143" s="35" t="s">
        <v>96</v>
      </c>
      <c r="L143" s="35" t="s">
        <v>96</v>
      </c>
      <c r="M143" s="35" t="s">
        <v>96</v>
      </c>
      <c r="N143" s="35" t="s">
        <v>96</v>
      </c>
      <c r="O143" s="35" t="s">
        <v>96</v>
      </c>
      <c r="P143" s="23"/>
    </row>
    <row r="144" spans="1:16" ht="45">
      <c r="A144" s="35"/>
      <c r="B144" s="135" t="s">
        <v>97</v>
      </c>
      <c r="C144" s="60"/>
      <c r="D144" s="35" t="s">
        <v>96</v>
      </c>
      <c r="E144" s="35"/>
      <c r="F144" s="35" t="s">
        <v>96</v>
      </c>
      <c r="G144" s="35" t="s">
        <v>96</v>
      </c>
      <c r="H144" s="35"/>
      <c r="I144" s="35" t="s">
        <v>96</v>
      </c>
      <c r="J144" s="35" t="s">
        <v>96</v>
      </c>
      <c r="K144" s="35"/>
      <c r="L144" s="35" t="s">
        <v>96</v>
      </c>
      <c r="M144" s="35" t="s">
        <v>96</v>
      </c>
      <c r="N144" s="35" t="s">
        <v>96</v>
      </c>
      <c r="O144" s="35" t="s">
        <v>96</v>
      </c>
      <c r="P144" s="23"/>
    </row>
    <row r="145" spans="1:16" ht="45">
      <c r="A145" s="35"/>
      <c r="B145" s="136" t="s">
        <v>99</v>
      </c>
      <c r="C145" s="6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23"/>
    </row>
    <row r="146" spans="1:16" ht="75">
      <c r="A146" s="35"/>
      <c r="B146" s="137" t="s">
        <v>119</v>
      </c>
      <c r="C146" s="36"/>
      <c r="D146" s="35" t="s">
        <v>98</v>
      </c>
      <c r="E146" s="35" t="s">
        <v>96</v>
      </c>
      <c r="F146" s="35"/>
      <c r="G146" s="35" t="s">
        <v>98</v>
      </c>
      <c r="H146" s="35" t="s">
        <v>96</v>
      </c>
      <c r="I146" s="35" t="s">
        <v>96</v>
      </c>
      <c r="J146" s="35" t="s">
        <v>98</v>
      </c>
      <c r="K146" s="35" t="s">
        <v>96</v>
      </c>
      <c r="L146" s="35" t="s">
        <v>96</v>
      </c>
      <c r="M146" s="35" t="s">
        <v>98</v>
      </c>
      <c r="N146" s="35" t="s">
        <v>96</v>
      </c>
      <c r="O146" s="35" t="s">
        <v>96</v>
      </c>
      <c r="P146" s="23"/>
    </row>
    <row r="147" spans="1:16" ht="16.5">
      <c r="A147" s="35"/>
      <c r="B147" s="63" t="s">
        <v>100</v>
      </c>
      <c r="C147" s="64"/>
      <c r="D147" s="65"/>
      <c r="E147" s="65"/>
      <c r="F147" s="65"/>
      <c r="G147" s="65"/>
      <c r="H147" s="65"/>
      <c r="I147" s="65"/>
      <c r="J147" s="65"/>
      <c r="K147" s="65"/>
      <c r="L147" s="65" t="s">
        <v>96</v>
      </c>
      <c r="M147" s="65" t="s">
        <v>96</v>
      </c>
      <c r="N147" s="65" t="s">
        <v>96</v>
      </c>
      <c r="O147" s="65" t="s">
        <v>96</v>
      </c>
      <c r="P147" s="23"/>
    </row>
    <row r="148" spans="1:16" ht="16.5">
      <c r="A148" s="56"/>
      <c r="B148" s="179" t="s">
        <v>120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23"/>
    </row>
    <row r="149" spans="1:16" ht="49.5">
      <c r="A149" s="35"/>
      <c r="B149" s="62" t="s">
        <v>121</v>
      </c>
      <c r="C149" s="67"/>
      <c r="D149" s="66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23"/>
    </row>
    <row r="150" spans="1:16" ht="16.5">
      <c r="A150" s="35"/>
      <c r="B150" s="63" t="s">
        <v>100</v>
      </c>
      <c r="C150" s="67"/>
      <c r="D150" s="57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23"/>
    </row>
    <row r="151" spans="1:16" ht="16.5">
      <c r="A151" s="35"/>
      <c r="B151" s="56" t="s">
        <v>85</v>
      </c>
      <c r="C151" s="68"/>
      <c r="D151" s="57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 t="s">
        <v>96</v>
      </c>
      <c r="P151" s="23"/>
    </row>
    <row r="152" spans="1:16" ht="16.5">
      <c r="A152" s="37"/>
      <c r="B152" s="37"/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9"/>
    </row>
    <row r="153" spans="1:16" ht="19.5">
      <c r="A153" s="180" t="s">
        <v>107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</row>
    <row r="154" spans="1:16" ht="19.5">
      <c r="A154" s="180" t="s">
        <v>108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</row>
    <row r="155" spans="1:16" ht="19.5">
      <c r="A155" s="180" t="s">
        <v>109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</row>
    <row r="156" spans="1:16" ht="15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ht="16.5">
      <c r="A157" s="176" t="s">
        <v>101</v>
      </c>
      <c r="B157" s="176"/>
      <c r="C157" s="176"/>
      <c r="D157" s="176"/>
      <c r="E157" s="176"/>
      <c r="F157" s="176"/>
      <c r="G157" s="176"/>
      <c r="H157" s="32"/>
      <c r="I157" s="32"/>
      <c r="J157" s="39"/>
      <c r="K157" s="39"/>
      <c r="L157" s="39"/>
      <c r="M157" s="39"/>
      <c r="N157" s="39"/>
      <c r="O157" s="39"/>
      <c r="P157" s="39"/>
    </row>
    <row r="158" spans="1:16" ht="16.5">
      <c r="A158" s="176" t="s">
        <v>102</v>
      </c>
      <c r="B158" s="176"/>
      <c r="C158" s="176"/>
      <c r="D158" s="176"/>
      <c r="E158" s="176"/>
      <c r="F158" s="176"/>
      <c r="G158" s="176"/>
      <c r="H158" s="178"/>
      <c r="I158" s="178"/>
      <c r="J158" s="39"/>
      <c r="K158" s="178" t="s">
        <v>39</v>
      </c>
      <c r="L158" s="178"/>
      <c r="M158" s="178"/>
      <c r="N158" s="178"/>
      <c r="O158" s="39"/>
      <c r="P158" s="39"/>
    </row>
    <row r="159" spans="1:16" ht="16.5">
      <c r="A159" s="32"/>
      <c r="B159" s="32"/>
      <c r="C159" s="32"/>
      <c r="D159" s="32"/>
      <c r="E159" s="32"/>
      <c r="F159" s="32"/>
      <c r="G159" s="32"/>
      <c r="H159" s="177" t="s">
        <v>103</v>
      </c>
      <c r="I159" s="177"/>
      <c r="J159" s="39"/>
      <c r="K159" s="177" t="s">
        <v>104</v>
      </c>
      <c r="L159" s="177"/>
      <c r="M159" s="177"/>
      <c r="N159" s="177"/>
      <c r="O159" s="39"/>
      <c r="P159" s="39"/>
    </row>
    <row r="160" spans="1:16" ht="6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9"/>
      <c r="K160" s="32"/>
      <c r="L160" s="32"/>
      <c r="M160" s="32"/>
      <c r="N160" s="32"/>
      <c r="O160" s="39"/>
      <c r="P160" s="39"/>
    </row>
    <row r="161" spans="1:16" ht="15" customHeight="1">
      <c r="A161" s="176" t="s">
        <v>105</v>
      </c>
      <c r="B161" s="176"/>
      <c r="C161" s="176"/>
      <c r="D161" s="176"/>
      <c r="E161" s="176"/>
      <c r="F161" s="176"/>
      <c r="G161" s="176"/>
      <c r="H161" s="178"/>
      <c r="I161" s="178"/>
      <c r="J161" s="39"/>
      <c r="K161" s="178" t="s">
        <v>40</v>
      </c>
      <c r="L161" s="178"/>
      <c r="M161" s="178"/>
      <c r="N161" s="178"/>
      <c r="O161" s="39"/>
      <c r="P161" s="39"/>
    </row>
    <row r="162" spans="1:16" ht="16.5">
      <c r="A162" s="176" t="s">
        <v>102</v>
      </c>
      <c r="B162" s="176"/>
      <c r="C162" s="176"/>
      <c r="D162" s="176"/>
      <c r="E162" s="176"/>
      <c r="F162" s="176"/>
      <c r="G162" s="176"/>
      <c r="H162" s="177" t="s">
        <v>103</v>
      </c>
      <c r="I162" s="177"/>
      <c r="J162" s="39"/>
      <c r="K162" s="177" t="s">
        <v>104</v>
      </c>
      <c r="L162" s="177"/>
      <c r="M162" s="177"/>
      <c r="N162" s="177"/>
      <c r="O162" s="39"/>
      <c r="P162" s="39"/>
    </row>
    <row r="163" spans="1:16" ht="16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</sheetData>
  <sheetProtection/>
  <mergeCells count="452">
    <mergeCell ref="L103:M103"/>
    <mergeCell ref="F102:G102"/>
    <mergeCell ref="H102:I102"/>
    <mergeCell ref="J102:K102"/>
    <mergeCell ref="H103:I103"/>
    <mergeCell ref="J103:K103"/>
    <mergeCell ref="L100:M100"/>
    <mergeCell ref="L101:M101"/>
    <mergeCell ref="L102:M102"/>
    <mergeCell ref="L99:M99"/>
    <mergeCell ref="J101:K101"/>
    <mergeCell ref="C99:D99"/>
    <mergeCell ref="F99:G99"/>
    <mergeCell ref="H99:I99"/>
    <mergeCell ref="J99:K99"/>
    <mergeCell ref="F100:G100"/>
    <mergeCell ref="H100:I100"/>
    <mergeCell ref="J100:K100"/>
    <mergeCell ref="F93:G93"/>
    <mergeCell ref="H93:I93"/>
    <mergeCell ref="J93:K93"/>
    <mergeCell ref="C100:D100"/>
    <mergeCell ref="L92:M92"/>
    <mergeCell ref="L93:M93"/>
    <mergeCell ref="C96:M96"/>
    <mergeCell ref="C97:D97"/>
    <mergeCell ref="F97:G97"/>
    <mergeCell ref="H97:I97"/>
    <mergeCell ref="J97:K97"/>
    <mergeCell ref="L97:M97"/>
    <mergeCell ref="J94:K94"/>
    <mergeCell ref="C93:D93"/>
    <mergeCell ref="C102:D102"/>
    <mergeCell ref="C103:D103"/>
    <mergeCell ref="F103:G103"/>
    <mergeCell ref="L95:M95"/>
    <mergeCell ref="F98:G98"/>
    <mergeCell ref="H98:I98"/>
    <mergeCell ref="J98:K98"/>
    <mergeCell ref="C101:D101"/>
    <mergeCell ref="F101:G101"/>
    <mergeCell ref="H101:I101"/>
    <mergeCell ref="L83:M83"/>
    <mergeCell ref="C92:D92"/>
    <mergeCell ref="J88:K88"/>
    <mergeCell ref="F88:G88"/>
    <mergeCell ref="H88:I88"/>
    <mergeCell ref="L86:M86"/>
    <mergeCell ref="C87:D87"/>
    <mergeCell ref="F87:G87"/>
    <mergeCell ref="H87:I87"/>
    <mergeCell ref="J87:K87"/>
    <mergeCell ref="C80:D80"/>
    <mergeCell ref="F80:G80"/>
    <mergeCell ref="F92:G92"/>
    <mergeCell ref="H92:I92"/>
    <mergeCell ref="F91:G91"/>
    <mergeCell ref="H91:I91"/>
    <mergeCell ref="A90:M90"/>
    <mergeCell ref="C91:D91"/>
    <mergeCell ref="L81:M81"/>
    <mergeCell ref="J83:K83"/>
    <mergeCell ref="J95:K95"/>
    <mergeCell ref="L89:M89"/>
    <mergeCell ref="C88:D88"/>
    <mergeCell ref="J84:K84"/>
    <mergeCell ref="J92:K92"/>
    <mergeCell ref="L87:M87"/>
    <mergeCell ref="C86:D86"/>
    <mergeCell ref="C94:D94"/>
    <mergeCell ref="F94:G94"/>
    <mergeCell ref="H94:I94"/>
    <mergeCell ref="J65:K65"/>
    <mergeCell ref="L65:M65"/>
    <mergeCell ref="C98:D98"/>
    <mergeCell ref="J91:K91"/>
    <mergeCell ref="L91:M91"/>
    <mergeCell ref="L88:M88"/>
    <mergeCell ref="C89:D89"/>
    <mergeCell ref="F89:G89"/>
    <mergeCell ref="H89:I89"/>
    <mergeCell ref="J89:K89"/>
    <mergeCell ref="L122:M122"/>
    <mergeCell ref="C66:D66"/>
    <mergeCell ref="F66:G66"/>
    <mergeCell ref="H66:I66"/>
    <mergeCell ref="J66:K66"/>
    <mergeCell ref="J86:K86"/>
    <mergeCell ref="L98:M98"/>
    <mergeCell ref="L94:M94"/>
    <mergeCell ref="C95:D95"/>
    <mergeCell ref="F95:G95"/>
    <mergeCell ref="C127:D127"/>
    <mergeCell ref="L84:M84"/>
    <mergeCell ref="C85:D85"/>
    <mergeCell ref="F85:G85"/>
    <mergeCell ref="H85:I85"/>
    <mergeCell ref="J85:K85"/>
    <mergeCell ref="L85:M85"/>
    <mergeCell ref="C84:D84"/>
    <mergeCell ref="F84:G84"/>
    <mergeCell ref="H84:I84"/>
    <mergeCell ref="C119:D119"/>
    <mergeCell ref="F119:G119"/>
    <mergeCell ref="F86:G86"/>
    <mergeCell ref="H86:I86"/>
    <mergeCell ref="C112:D112"/>
    <mergeCell ref="F110:G110"/>
    <mergeCell ref="F111:G111"/>
    <mergeCell ref="F112:G112"/>
    <mergeCell ref="C110:D110"/>
    <mergeCell ref="H95:I95"/>
    <mergeCell ref="C123:D123"/>
    <mergeCell ref="C120:D120"/>
    <mergeCell ref="F120:G120"/>
    <mergeCell ref="H120:I120"/>
    <mergeCell ref="F130:G130"/>
    <mergeCell ref="H130:I130"/>
    <mergeCell ref="C113:D113"/>
    <mergeCell ref="C114:D114"/>
    <mergeCell ref="C115:D115"/>
    <mergeCell ref="C121:D121"/>
    <mergeCell ref="C122:D122"/>
    <mergeCell ref="F122:G122"/>
    <mergeCell ref="H122:I122"/>
    <mergeCell ref="C126:D126"/>
    <mergeCell ref="F129:G129"/>
    <mergeCell ref="H129:I129"/>
    <mergeCell ref="J129:K129"/>
    <mergeCell ref="L106:M106"/>
    <mergeCell ref="J114:K114"/>
    <mergeCell ref="L112:M112"/>
    <mergeCell ref="J120:K120"/>
    <mergeCell ref="J108:K108"/>
    <mergeCell ref="J119:K119"/>
    <mergeCell ref="L126:M126"/>
    <mergeCell ref="C131:D131"/>
    <mergeCell ref="F131:G131"/>
    <mergeCell ref="H131:I131"/>
    <mergeCell ref="C83:D83"/>
    <mergeCell ref="F83:G83"/>
    <mergeCell ref="C130:D130"/>
    <mergeCell ref="C106:D106"/>
    <mergeCell ref="C116:M116"/>
    <mergeCell ref="H114:I114"/>
    <mergeCell ref="C129:D129"/>
    <mergeCell ref="H83:I83"/>
    <mergeCell ref="J131:K131"/>
    <mergeCell ref="L131:M131"/>
    <mergeCell ref="C81:D81"/>
    <mergeCell ref="F81:G81"/>
    <mergeCell ref="H81:I81"/>
    <mergeCell ref="H106:I106"/>
    <mergeCell ref="L114:M114"/>
    <mergeCell ref="L109:M109"/>
    <mergeCell ref="L108:M108"/>
    <mergeCell ref="H80:I80"/>
    <mergeCell ref="J80:K80"/>
    <mergeCell ref="L80:M80"/>
    <mergeCell ref="J81:K81"/>
    <mergeCell ref="H79:I79"/>
    <mergeCell ref="J79:K79"/>
    <mergeCell ref="J77:K77"/>
    <mergeCell ref="L77:M77"/>
    <mergeCell ref="L78:M78"/>
    <mergeCell ref="L130:M130"/>
    <mergeCell ref="J132:K132"/>
    <mergeCell ref="J130:K130"/>
    <mergeCell ref="C78:D78"/>
    <mergeCell ref="F78:G78"/>
    <mergeCell ref="H78:I78"/>
    <mergeCell ref="J78:K78"/>
    <mergeCell ref="C82:M82"/>
    <mergeCell ref="C79:D79"/>
    <mergeCell ref="F79:G79"/>
    <mergeCell ref="L134:M134"/>
    <mergeCell ref="L75:M75"/>
    <mergeCell ref="L76:M76"/>
    <mergeCell ref="C77:D77"/>
    <mergeCell ref="F77:G77"/>
    <mergeCell ref="H77:I77"/>
    <mergeCell ref="H132:I132"/>
    <mergeCell ref="J123:K123"/>
    <mergeCell ref="C128:M128"/>
    <mergeCell ref="L123:M123"/>
    <mergeCell ref="C134:D134"/>
    <mergeCell ref="F134:G134"/>
    <mergeCell ref="H134:I134"/>
    <mergeCell ref="J134:K134"/>
    <mergeCell ref="A75:G75"/>
    <mergeCell ref="H75:I75"/>
    <mergeCell ref="J75:K75"/>
    <mergeCell ref="J76:K76"/>
    <mergeCell ref="C76:D76"/>
    <mergeCell ref="F76:G76"/>
    <mergeCell ref="H76:I76"/>
    <mergeCell ref="A157:G157"/>
    <mergeCell ref="A140:A141"/>
    <mergeCell ref="B140:B141"/>
    <mergeCell ref="C140:C141"/>
    <mergeCell ref="D140:F140"/>
    <mergeCell ref="G140:I140"/>
    <mergeCell ref="B148:O148"/>
    <mergeCell ref="A153:P153"/>
    <mergeCell ref="A154:P154"/>
    <mergeCell ref="A155:P155"/>
    <mergeCell ref="J135:K135"/>
    <mergeCell ref="A138:P139"/>
    <mergeCell ref="J140:L140"/>
    <mergeCell ref="M140:O140"/>
    <mergeCell ref="C108:D108"/>
    <mergeCell ref="L107:M107"/>
    <mergeCell ref="H108:I108"/>
    <mergeCell ref="A158:G158"/>
    <mergeCell ref="H158:I158"/>
    <mergeCell ref="K158:N158"/>
    <mergeCell ref="L135:M135"/>
    <mergeCell ref="C135:D135"/>
    <mergeCell ref="F135:G135"/>
    <mergeCell ref="H135:I135"/>
    <mergeCell ref="H107:I107"/>
    <mergeCell ref="J107:K107"/>
    <mergeCell ref="H109:I109"/>
    <mergeCell ref="J109:K109"/>
    <mergeCell ref="J133:K133"/>
    <mergeCell ref="F108:G108"/>
    <mergeCell ref="L110:M110"/>
    <mergeCell ref="H111:I111"/>
    <mergeCell ref="H110:I110"/>
    <mergeCell ref="J110:K110"/>
    <mergeCell ref="L111:M111"/>
    <mergeCell ref="A124:M124"/>
    <mergeCell ref="C125:D125"/>
    <mergeCell ref="L129:M129"/>
    <mergeCell ref="C133:D133"/>
    <mergeCell ref="C107:D107"/>
    <mergeCell ref="C109:D109"/>
    <mergeCell ref="L113:M113"/>
    <mergeCell ref="L133:M133"/>
    <mergeCell ref="C132:D132"/>
    <mergeCell ref="F132:G132"/>
    <mergeCell ref="L132:M132"/>
    <mergeCell ref="F133:G133"/>
    <mergeCell ref="H133:I133"/>
    <mergeCell ref="F126:G126"/>
    <mergeCell ref="F127:G127"/>
    <mergeCell ref="F123:G123"/>
    <mergeCell ref="H123:I123"/>
    <mergeCell ref="F125:G125"/>
    <mergeCell ref="H125:I125"/>
    <mergeCell ref="K161:N161"/>
    <mergeCell ref="H112:I112"/>
    <mergeCell ref="H113:I113"/>
    <mergeCell ref="J113:K113"/>
    <mergeCell ref="J112:K112"/>
    <mergeCell ref="L127:M127"/>
    <mergeCell ref="J126:K126"/>
    <mergeCell ref="J127:K127"/>
    <mergeCell ref="H126:I126"/>
    <mergeCell ref="H127:I127"/>
    <mergeCell ref="L119:M119"/>
    <mergeCell ref="L120:M120"/>
    <mergeCell ref="L121:M121"/>
    <mergeCell ref="A162:G162"/>
    <mergeCell ref="H162:I162"/>
    <mergeCell ref="K162:N162"/>
    <mergeCell ref="H159:I159"/>
    <mergeCell ref="K159:N159"/>
    <mergeCell ref="A161:G161"/>
    <mergeCell ref="H161:I161"/>
    <mergeCell ref="J111:K111"/>
    <mergeCell ref="F115:G115"/>
    <mergeCell ref="C117:D117"/>
    <mergeCell ref="C118:D118"/>
    <mergeCell ref="F118:G118"/>
    <mergeCell ref="H118:I118"/>
    <mergeCell ref="C111:D111"/>
    <mergeCell ref="A104:M104"/>
    <mergeCell ref="C105:D105"/>
    <mergeCell ref="F105:G105"/>
    <mergeCell ref="L105:M105"/>
    <mergeCell ref="H105:I105"/>
    <mergeCell ref="J105:K105"/>
    <mergeCell ref="F121:G121"/>
    <mergeCell ref="H121:I121"/>
    <mergeCell ref="J121:K121"/>
    <mergeCell ref="F113:G113"/>
    <mergeCell ref="F114:G114"/>
    <mergeCell ref="H119:I119"/>
    <mergeCell ref="H73:I73"/>
    <mergeCell ref="J73:K73"/>
    <mergeCell ref="C74:D74"/>
    <mergeCell ref="F74:G74"/>
    <mergeCell ref="H74:I74"/>
    <mergeCell ref="J74:K74"/>
    <mergeCell ref="H70:I70"/>
    <mergeCell ref="J70:K70"/>
    <mergeCell ref="L71:M71"/>
    <mergeCell ref="C71:D71"/>
    <mergeCell ref="F71:G71"/>
    <mergeCell ref="H71:I71"/>
    <mergeCell ref="J71:K71"/>
    <mergeCell ref="C70:D70"/>
    <mergeCell ref="F70:G70"/>
    <mergeCell ref="C69:D69"/>
    <mergeCell ref="F69:G69"/>
    <mergeCell ref="H69:I69"/>
    <mergeCell ref="J69:K69"/>
    <mergeCell ref="C68:D68"/>
    <mergeCell ref="F68:G68"/>
    <mergeCell ref="C65:D65"/>
    <mergeCell ref="F65:G65"/>
    <mergeCell ref="J60:K60"/>
    <mergeCell ref="C60:D60"/>
    <mergeCell ref="F60:G60"/>
    <mergeCell ref="H60:I60"/>
    <mergeCell ref="H67:I67"/>
    <mergeCell ref="C62:D62"/>
    <mergeCell ref="F61:G61"/>
    <mergeCell ref="F62:G62"/>
    <mergeCell ref="H61:I61"/>
    <mergeCell ref="H62:I62"/>
    <mergeCell ref="C61:D61"/>
    <mergeCell ref="H65:I65"/>
    <mergeCell ref="L60:M60"/>
    <mergeCell ref="L61:M61"/>
    <mergeCell ref="L62:M62"/>
    <mergeCell ref="L63:M63"/>
    <mergeCell ref="L59:M59"/>
    <mergeCell ref="C59:D59"/>
    <mergeCell ref="L68:M68"/>
    <mergeCell ref="C64:D64"/>
    <mergeCell ref="F64:G64"/>
    <mergeCell ref="F67:G67"/>
    <mergeCell ref="H64:I64"/>
    <mergeCell ref="J64:K64"/>
    <mergeCell ref="J67:K67"/>
    <mergeCell ref="H68:I68"/>
    <mergeCell ref="A53:A54"/>
    <mergeCell ref="E53:E54"/>
    <mergeCell ref="F53:G54"/>
    <mergeCell ref="C56:D56"/>
    <mergeCell ref="L53:M54"/>
    <mergeCell ref="C55:D55"/>
    <mergeCell ref="F55:G55"/>
    <mergeCell ref="H55:I55"/>
    <mergeCell ref="J55:K55"/>
    <mergeCell ref="B53:B54"/>
    <mergeCell ref="C53:D54"/>
    <mergeCell ref="H56:I56"/>
    <mergeCell ref="J56:K56"/>
    <mergeCell ref="C58:D58"/>
    <mergeCell ref="F58:G58"/>
    <mergeCell ref="H58:I58"/>
    <mergeCell ref="J59:K59"/>
    <mergeCell ref="L55:M55"/>
    <mergeCell ref="F56:G56"/>
    <mergeCell ref="A57:K57"/>
    <mergeCell ref="L57:M57"/>
    <mergeCell ref="L56:M56"/>
    <mergeCell ref="K30:M30"/>
    <mergeCell ref="A39:M39"/>
    <mergeCell ref="A41:L41"/>
    <mergeCell ref="F59:G59"/>
    <mergeCell ref="H59:I59"/>
    <mergeCell ref="A42:D43"/>
    <mergeCell ref="E42:G42"/>
    <mergeCell ref="H42:J42"/>
    <mergeCell ref="K42:M42"/>
    <mergeCell ref="A47:D47"/>
    <mergeCell ref="J58:K58"/>
    <mergeCell ref="L58:M58"/>
    <mergeCell ref="A44:D44"/>
    <mergeCell ref="A45:D45"/>
    <mergeCell ref="A46:D46"/>
    <mergeCell ref="H53:I54"/>
    <mergeCell ref="J53:K54"/>
    <mergeCell ref="A48:D48"/>
    <mergeCell ref="A49:D49"/>
    <mergeCell ref="A52:D52"/>
    <mergeCell ref="A23:B23"/>
    <mergeCell ref="C23:D23"/>
    <mergeCell ref="F23:G23"/>
    <mergeCell ref="K23:L23"/>
    <mergeCell ref="E17:N17"/>
    <mergeCell ref="B20:I20"/>
    <mergeCell ref="D21:K21"/>
    <mergeCell ref="A22:E22"/>
    <mergeCell ref="F22:I22"/>
    <mergeCell ref="J22:M22"/>
    <mergeCell ref="J106:K106"/>
    <mergeCell ref="L73:M73"/>
    <mergeCell ref="L64:M64"/>
    <mergeCell ref="L66:M66"/>
    <mergeCell ref="L74:M74"/>
    <mergeCell ref="L79:M79"/>
    <mergeCell ref="L70:M70"/>
    <mergeCell ref="J68:K68"/>
    <mergeCell ref="L67:M67"/>
    <mergeCell ref="L69:M69"/>
    <mergeCell ref="K24:L24"/>
    <mergeCell ref="C73:D73"/>
    <mergeCell ref="F73:G73"/>
    <mergeCell ref="L72:M72"/>
    <mergeCell ref="C25:D25"/>
    <mergeCell ref="F25:G25"/>
    <mergeCell ref="K25:L25"/>
    <mergeCell ref="D30:D31"/>
    <mergeCell ref="E30:G30"/>
    <mergeCell ref="H30:J30"/>
    <mergeCell ref="C67:D67"/>
    <mergeCell ref="A24:B24"/>
    <mergeCell ref="C24:D24"/>
    <mergeCell ref="F24:G24"/>
    <mergeCell ref="A25:B25"/>
    <mergeCell ref="A30:A31"/>
    <mergeCell ref="B30:B31"/>
    <mergeCell ref="C30:C31"/>
    <mergeCell ref="B27:J27"/>
    <mergeCell ref="A29:L29"/>
    <mergeCell ref="F107:G107"/>
    <mergeCell ref="C16:D16"/>
    <mergeCell ref="E16:N16"/>
    <mergeCell ref="J61:K61"/>
    <mergeCell ref="F106:G106"/>
    <mergeCell ref="J62:K62"/>
    <mergeCell ref="C63:D63"/>
    <mergeCell ref="F63:G63"/>
    <mergeCell ref="H63:I63"/>
    <mergeCell ref="J63:K63"/>
    <mergeCell ref="C72:D72"/>
    <mergeCell ref="F72:G72"/>
    <mergeCell ref="H72:I72"/>
    <mergeCell ref="J72:K72"/>
    <mergeCell ref="L118:M118"/>
    <mergeCell ref="F117:G117"/>
    <mergeCell ref="H115:I115"/>
    <mergeCell ref="J115:K115"/>
    <mergeCell ref="L115:M115"/>
    <mergeCell ref="L117:M117"/>
    <mergeCell ref="J117:K117"/>
    <mergeCell ref="H117:I117"/>
    <mergeCell ref="J125:K125"/>
    <mergeCell ref="L125:M125"/>
    <mergeCell ref="J122:K122"/>
    <mergeCell ref="A11:J11"/>
    <mergeCell ref="D12:N12"/>
    <mergeCell ref="D13:N13"/>
    <mergeCell ref="D14:N14"/>
    <mergeCell ref="D15:N15"/>
    <mergeCell ref="F109:G109"/>
    <mergeCell ref="J118:K118"/>
  </mergeCells>
  <printOptions/>
  <pageMargins left="0.39" right="0.17" top="0.85" bottom="0.56" header="0.5118110236220472" footer="0.31496062992125984"/>
  <pageSetup horizontalDpi="600" verticalDpi="600" orientation="landscape" paperSize="9" scale="87" r:id="rId1"/>
  <rowBreaks count="2" manualBreakCount="2">
    <brk id="19" max="14" man="1"/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2016-02-22T09:13:01Z</cp:lastPrinted>
  <dcterms:created xsi:type="dcterms:W3CDTF">2015-01-21T15:14:42Z</dcterms:created>
  <dcterms:modified xsi:type="dcterms:W3CDTF">2016-02-22T12:33:09Z</dcterms:modified>
  <cp:category/>
  <cp:version/>
  <cp:contentType/>
  <cp:contentStatus/>
</cp:coreProperties>
</file>