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95" windowHeight="8700" activeTab="0"/>
  </bookViews>
  <sheets>
    <sheet name="080101" sheetId="1" r:id="rId1"/>
  </sheets>
  <definedNames>
    <definedName name="_xlnm.Print_Area" localSheetId="0">'080101'!$A$1:$Q$134</definedName>
  </definedNames>
  <calcPr fullCalcOnLoad="1"/>
</workbook>
</file>

<file path=xl/sharedStrings.xml><?xml version="1.0" encoding="utf-8"?>
<sst xmlns="http://schemas.openxmlformats.org/spreadsheetml/2006/main" count="227" uniqueCount="161">
  <si>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</si>
  <si>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</si>
  <si>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</si>
  <si>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</si>
  <si>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</si>
  <si>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</si>
  <si>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</si>
  <si>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</si>
  <si>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</si>
  <si>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 xml:space="preserve">                                                                                  бюджетної програми місцевого бюджету на 2016 рік (з урахуванням змін)</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</si>
  <si>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</si>
  <si>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</si>
  <si>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</si>
  <si>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</si>
  <si>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</si>
  <si>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</si>
  <si>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</si>
  <si>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</si>
  <si>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</si>
  <si>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0731</t>
  </si>
  <si>
    <t>Багатопрофільна стаціонарна медична допомога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</si>
  <si>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</si>
  <si>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</si>
  <si>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</si>
  <si>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</si>
  <si>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</si>
  <si>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</si>
  <si>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</si>
  <si>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</si>
  <si>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</si>
  <si>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</si>
  <si>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2016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</si>
  <si>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</si>
  <si>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</si>
  <si>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Постанова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</si>
  <si>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</si>
  <si>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Постанова Кабінету Міністрів України від 06.04.2016р. № 288 "Про підвищення оплати праці працівників установ, закладів та організацій окремих галузей бюджетної сфери та внесення змін до деяких постанов Кабінету Міністрів України"</t>
  </si>
  <si>
    <t>Закон України "Про індексацію грошових доходів населення",</t>
  </si>
  <si>
    <t>Рішення міської ради від  28.12.2015 р. № 42 "Про міський бюджет на 2016р." зі змінами і доповненнями</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</si>
  <si>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</si>
  <si>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</si>
  <si>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</si>
  <si>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</si>
  <si>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</si>
  <si>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</si>
  <si>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</si>
  <si>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</si>
  <si>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</si>
  <si>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</si>
  <si>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</si>
  <si>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</si>
  <si>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</si>
  <si>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</si>
  <si>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</si>
  <si>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1412010</t>
  </si>
  <si>
    <t>Завдання: Забезпечення надання  населенню амбулаторно-поліклінічної та стаціонарної  медичної допомоги</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</si>
  <si>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</si>
  <si>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</si>
  <si>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</si>
  <si>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</si>
  <si>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</si>
  <si>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</si>
  <si>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</si>
  <si>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</si>
  <si>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</si>
  <si>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</si>
  <si>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Назва показника</t>
  </si>
  <si>
    <t>Одиниця виміру</t>
  </si>
  <si>
    <t>Джерело інформації</t>
  </si>
  <si>
    <t>9 місяців</t>
  </si>
  <si>
    <t>Значення показника</t>
  </si>
  <si>
    <t>затрат</t>
  </si>
  <si>
    <t>кількість установ</t>
  </si>
  <si>
    <t>од.</t>
  </si>
  <si>
    <t>зведення планів по мережі, штатах і контингентах установ, що фінансуються з місцевих бюджетів</t>
  </si>
  <si>
    <t>кількість штатних одиниць, з них:</t>
  </si>
  <si>
    <t xml:space="preserve"> лікарів, в т.ч.:</t>
  </si>
  <si>
    <t>лікарів денного стаціонару</t>
  </si>
  <si>
    <t>штатний розпис установ</t>
  </si>
  <si>
    <t>лікарів звичайного стаціонару</t>
  </si>
  <si>
    <t>лікарів поліклінічних відділень</t>
  </si>
  <si>
    <t>кількість ліжок, всього, у т.ч.:</t>
  </si>
  <si>
    <t>кількість ліжок у звичайних стаціонарах</t>
  </si>
  <si>
    <t>кількість ліжок у денних стаціонарах</t>
  </si>
  <si>
    <t>видатки на оплату праці, в т.ч.:</t>
  </si>
  <si>
    <t>тис. грн.</t>
  </si>
  <si>
    <t>лікарів</t>
  </si>
  <si>
    <t>продукту</t>
  </si>
  <si>
    <t>кількість ліжко-днів у звичайних стаціонарах</t>
  </si>
  <si>
    <t>тис. од</t>
  </si>
  <si>
    <t>кількість ліжко-днів у денних стаціонарах</t>
  </si>
  <si>
    <t>кількість лікарських відвідувань (у поліклінічних відділеннях)</t>
  </si>
  <si>
    <t>кількість пролікованих хворих, всього, у т.ч.:</t>
  </si>
  <si>
    <t>осіб</t>
  </si>
  <si>
    <t>статистична звітність, форма №20</t>
  </si>
  <si>
    <t>у звичайних стаціонарах</t>
  </si>
  <si>
    <t xml:space="preserve">у денних стаціонарах </t>
  </si>
  <si>
    <t>ефективності</t>
  </si>
  <si>
    <t>завантаженість ліжкового фонду у звичайних стаціонарах</t>
  </si>
  <si>
    <t>дн.</t>
  </si>
  <si>
    <t>розрахунок (л/д звич.стац.*1000/кількість днів/кількість ліжок звич.стац.*100)</t>
  </si>
  <si>
    <t xml:space="preserve">завантаженість ліжкового фонду у денних стаціонарах </t>
  </si>
  <si>
    <t>розрахунок (л/д ден.стац.*1000/кількість днів/кількість ліжок денного стац.*100)</t>
  </si>
  <si>
    <t>середня тривалість лікування в звичайному стаціонарі одного хворого</t>
  </si>
  <si>
    <t>середня тривалість лікування в денному стаціонарі одного хворого</t>
  </si>
  <si>
    <t>навантаження на 1 лікарську посаду поліклінічного відділення</t>
  </si>
  <si>
    <t>розрахунок (відношення кількості лікарських відвідувань до кількості лікарських посад)</t>
  </si>
  <si>
    <t>навантаження на 1 лікарську посаду звичайного стаціонару</t>
  </si>
  <si>
    <t>розрахунок (відношення кількості пролікованих хвориху звич.стац до кількості лікарських посад)</t>
  </si>
  <si>
    <t>навантаження на 1 лікарську посаду денного стаціонару</t>
  </si>
  <si>
    <t>розрахунок (кількість пролікованих хворих у денному стац/ кількість лікарських посад)</t>
  </si>
  <si>
    <t>середньомісячна заробітна плата одного працівника, в т.ч.</t>
  </si>
  <si>
    <t>грн.</t>
  </si>
  <si>
    <t>розрахунок (відношення річного фонду оплати праці  до кількості штатних одиниць та 12 місяців)</t>
  </si>
  <si>
    <t xml:space="preserve"> лікаря</t>
  </si>
  <si>
    <t>якості</t>
  </si>
  <si>
    <t>рівень виявлення захворювань на ранніх стадіях</t>
  </si>
  <si>
    <t>%</t>
  </si>
  <si>
    <t>прогноз</t>
  </si>
  <si>
    <t>х</t>
  </si>
  <si>
    <t>виявлення захворювань у осіб працездатного віку на ранніх стадіях</t>
  </si>
  <si>
    <t>зниження рівня захворюваності порівняно з попереднім роком</t>
  </si>
  <si>
    <t>зниження показника летальності</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</si>
  <si>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</si>
  <si>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</si>
  <si>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</si>
  <si>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</si>
  <si>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</si>
  <si>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</si>
  <si>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</si>
  <si>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</si>
  <si>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</si>
  <si>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</si>
  <si>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</si>
  <si>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</si>
  <si>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</si>
  <si>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</si>
  <si>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</si>
  <si>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</si>
  <si>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</si>
  <si>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</si>
  <si>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</si>
  <si>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</si>
  <si>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</si>
  <si>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</si>
  <si>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</si>
  <si>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населенню амбулаторно-поліклінічної та стаціонарної медичної допомоги</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</si>
  <si>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</si>
  <si>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</si>
  <si>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</si>
  <si>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</si>
  <si>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</si>
  <si>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Начальник управління охорони здоров"я</t>
  </si>
  <si>
    <t>М.О. Місюрова</t>
  </si>
  <si>
    <t>від     03.08.2016 № 55-Д.</t>
  </si>
  <si>
    <t>]</t>
  </si>
  <si>
    <t>від     03.08.2016  № 120</t>
  </si>
  <si>
    <r>
      <t>та спеціального фонду -</t>
    </r>
    <r>
      <rPr>
        <b/>
        <sz val="12"/>
        <rFont val="Times New Roman"/>
        <family val="1"/>
      </rPr>
      <t xml:space="preserve"> 22 826,7 тис. гривень.</t>
    </r>
  </si>
  <si>
    <r>
      <t xml:space="preserve">Обсяг бюджетних призначень/бюджетних асигнувань -209 986,4 тис.гривень, </t>
    </r>
    <r>
      <rPr>
        <sz val="12"/>
        <rFont val="Times New Roman"/>
        <family val="1"/>
      </rPr>
      <t xml:space="preserve">у тому числі загального фонду - </t>
    </r>
    <r>
      <rPr>
        <b/>
        <sz val="12"/>
        <rFont val="Times New Roman"/>
        <family val="1"/>
      </rPr>
      <t>187 159,7 тис.гривень</t>
    </r>
    <r>
      <rPr>
        <sz val="12"/>
        <rFont val="Times New Roman"/>
        <family val="1"/>
      </rPr>
      <t xml:space="preserve"> </t>
    </r>
  </si>
  <si>
    <t>Постанова Кабінету Міністрів України від 24.06.2016 № 395 "Деякі питання надання у 2016 році субвенції з державного бюджету місцевим бюджетам на здійснення заходів щодо соціально-економічного розвитку окремих територій"</t>
  </si>
  <si>
    <t>Рішення міської ради від  28.12.2015 р. № 36 "Про затвердження міської Програми розвитку охорони здоров’я на 2016-2017 роки" зі змінами і доповненнями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</si>
</sst>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s>
  <fonts count="22">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vertAlign val="superscript"/>
      <sz val="12"/>
      <name val="Times New Roman"/>
      <family val="1"/>
    </font>
    <font>
      <b/>
      <i/>
      <u val="single"/>
      <sz val="12"/>
      <name val="Times New Roman"/>
      <family val="1"/>
    </font>
    <font>
      <i/>
      <sz val="12"/>
      <name val="Times New Roman"/>
      <family val="1"/>
    </font>
    <font>
      <sz val="12"/>
      <name val="Arial Cyr"/>
      <family val="0"/>
    </font>
    <font>
      <vertAlign val="superscript"/>
      <sz val="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63">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Border="1" applyAlignment="1">
      <alignment horizontal="left" wrapText="1"/>
      <protection/>
    </xf>
    <xf numFmtId="0" fontId="5" fillId="0" borderId="0" xfId="0" applyFont="1" applyAlignment="1">
      <alignment horizontal="left"/>
    </xf>
    <xf numFmtId="0" fontId="4" fillId="0" borderId="0" xfId="18" applyFont="1" applyAlignment="1">
      <alignment horizontal="right"/>
      <protection/>
    </xf>
    <xf numFmtId="0" fontId="5" fillId="0" borderId="0" xfId="18" applyFont="1">
      <alignment/>
      <protection/>
    </xf>
    <xf numFmtId="0" fontId="8" fillId="0" borderId="0" xfId="18" applyFont="1" applyAlignment="1">
      <alignment horizontal="right"/>
      <protection/>
    </xf>
    <xf numFmtId="49" fontId="8" fillId="0" borderId="0" xfId="18" applyNumberFormat="1" applyFont="1" applyBorder="1" applyAlignment="1">
      <alignment horizontal="center"/>
      <protection/>
    </xf>
    <xf numFmtId="0" fontId="8" fillId="0" borderId="0" xfId="18" applyFont="1">
      <alignment/>
      <protection/>
    </xf>
    <xf numFmtId="0" fontId="13" fillId="0" borderId="0" xfId="18" applyFont="1" applyBorder="1" applyAlignment="1">
      <alignment/>
      <protection/>
    </xf>
    <xf numFmtId="0" fontId="13" fillId="0" borderId="0" xfId="0" applyFont="1" applyAlignment="1">
      <alignment/>
    </xf>
    <xf numFmtId="0" fontId="5" fillId="0" borderId="0" xfId="18" applyFont="1" applyBorder="1" applyAlignment="1">
      <alignment horizontal="center"/>
      <protection/>
    </xf>
    <xf numFmtId="0" fontId="5" fillId="0" borderId="0" xfId="18" applyFont="1" applyAlignment="1">
      <alignment/>
      <protection/>
    </xf>
    <xf numFmtId="0" fontId="8" fillId="0" borderId="0" xfId="18" applyFont="1" applyBorder="1" applyAlignment="1">
      <alignment horizontal="center"/>
      <protection/>
    </xf>
    <xf numFmtId="49" fontId="14" fillId="2" borderId="0" xfId="18" applyNumberFormat="1" applyFont="1" applyFill="1" applyBorder="1" applyAlignment="1">
      <alignment horizontal="center"/>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1" xfId="0" applyFont="1" applyBorder="1" applyAlignment="1">
      <alignment/>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2" xfId="18" applyNumberFormat="1" applyFont="1" applyBorder="1" applyAlignment="1">
      <alignment horizontal="center"/>
      <protection/>
    </xf>
    <xf numFmtId="0" fontId="5" fillId="0" borderId="0" xfId="0" applyFont="1" applyBorder="1" applyAlignment="1">
      <alignment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9" fontId="13" fillId="0" borderId="3" xfId="0" applyNumberFormat="1" applyFont="1" applyBorder="1" applyAlignment="1">
      <alignment horizontal="center" vertical="center" wrapText="1"/>
    </xf>
    <xf numFmtId="0" fontId="5" fillId="0" borderId="0" xfId="0" applyFont="1" applyBorder="1" applyAlignment="1">
      <alignment horizontal="right"/>
    </xf>
    <xf numFmtId="0" fontId="4" fillId="0" borderId="0" xfId="0" applyFont="1" applyAlignment="1">
      <alignment/>
    </xf>
    <xf numFmtId="0" fontId="13" fillId="0" borderId="4"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4" fillId="0" borderId="2" xfId="0" applyFont="1" applyBorder="1" applyAlignment="1">
      <alignment horizontal="right" wrapText="1"/>
    </xf>
    <xf numFmtId="0" fontId="4" fillId="0" borderId="2" xfId="0" applyFont="1" applyBorder="1" applyAlignment="1">
      <alignment horizont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80" fontId="13"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80" fontId="13" fillId="0"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4" fillId="2" borderId="2" xfId="0" applyFont="1" applyFill="1" applyBorder="1" applyAlignment="1">
      <alignment horizontal="right" wrapText="1"/>
    </xf>
    <xf numFmtId="0" fontId="5" fillId="2" borderId="0" xfId="0" applyFont="1" applyFill="1" applyAlignment="1">
      <alignment/>
    </xf>
    <xf numFmtId="0" fontId="4" fillId="0" borderId="0" xfId="0" applyFont="1" applyBorder="1" applyAlignment="1">
      <alignment horizontal="right"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Alignment="1">
      <alignment horizontal="right"/>
    </xf>
    <xf numFmtId="0" fontId="11" fillId="0" borderId="3" xfId="0" applyFont="1" applyBorder="1" applyAlignment="1">
      <alignment horizontal="center"/>
    </xf>
    <xf numFmtId="0" fontId="11" fillId="0" borderId="6" xfId="0"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xf>
    <xf numFmtId="0" fontId="11" fillId="0" borderId="0" xfId="0" applyFont="1" applyAlignment="1">
      <alignment/>
    </xf>
    <xf numFmtId="0" fontId="8" fillId="0" borderId="3" xfId="0" applyFont="1" applyBorder="1" applyAlignment="1">
      <alignment horizontal="right"/>
    </xf>
    <xf numFmtId="0" fontId="13" fillId="0" borderId="6" xfId="0" applyFont="1" applyBorder="1" applyAlignment="1">
      <alignment horizontal="left" wrapText="1"/>
    </xf>
    <xf numFmtId="0" fontId="13" fillId="0" borderId="6" xfId="0" applyFont="1" applyBorder="1" applyAlignment="1">
      <alignment wrapText="1"/>
    </xf>
    <xf numFmtId="2" fontId="13" fillId="0" borderId="2" xfId="0" applyNumberFormat="1" applyFont="1" applyBorder="1" applyAlignment="1">
      <alignment/>
    </xf>
    <xf numFmtId="0" fontId="13" fillId="0" borderId="3" xfId="0" applyFont="1" applyBorder="1" applyAlignment="1">
      <alignment wrapText="1"/>
    </xf>
    <xf numFmtId="0" fontId="20" fillId="0" borderId="5" xfId="0" applyFont="1" applyBorder="1" applyAlignment="1">
      <alignment/>
    </xf>
    <xf numFmtId="0" fontId="20" fillId="0" borderId="2" xfId="0" applyFont="1" applyBorder="1" applyAlignment="1">
      <alignment/>
    </xf>
    <xf numFmtId="2" fontId="13" fillId="0" borderId="2" xfId="0" applyNumberFormat="1" applyFont="1" applyBorder="1" applyAlignment="1">
      <alignment horizontal="center"/>
    </xf>
    <xf numFmtId="2" fontId="13" fillId="0" borderId="6" xfId="0" applyNumberFormat="1" applyFont="1" applyBorder="1" applyAlignment="1">
      <alignment/>
    </xf>
    <xf numFmtId="0" fontId="13" fillId="0" borderId="6" xfId="0" applyFont="1" applyBorder="1" applyAlignment="1">
      <alignment horizontal="center" wrapText="1"/>
    </xf>
    <xf numFmtId="0" fontId="4" fillId="0" borderId="0" xfId="0" applyFont="1" applyBorder="1" applyAlignment="1">
      <alignment horizontal="right"/>
    </xf>
    <xf numFmtId="0" fontId="21"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0" fontId="13" fillId="0" borderId="6" xfId="0" applyFont="1" applyFill="1" applyBorder="1" applyAlignment="1">
      <alignment horizontal="center" vertical="center" wrapText="1"/>
    </xf>
    <xf numFmtId="182" fontId="13" fillId="0" borderId="6"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6" fillId="0" borderId="0" xfId="18" applyNumberFormat="1" applyFont="1" applyBorder="1" applyAlignment="1">
      <alignment horizontal="left" wrapText="1"/>
      <protection/>
    </xf>
    <xf numFmtId="0" fontId="8" fillId="0" borderId="7" xfId="0" applyFont="1" applyBorder="1" applyAlignment="1">
      <alignment horizontal="left" wrapText="1"/>
    </xf>
    <xf numFmtId="0" fontId="11" fillId="0" borderId="0" xfId="18" applyFont="1" applyBorder="1" applyAlignment="1">
      <alignment horizontal="left"/>
      <protection/>
    </xf>
    <xf numFmtId="182" fontId="13" fillId="0" borderId="3" xfId="0" applyNumberFormat="1" applyFont="1" applyBorder="1" applyAlignment="1">
      <alignment horizontal="center" vertical="center" wrapText="1"/>
    </xf>
    <xf numFmtId="180" fontId="13" fillId="0" borderId="6" xfId="0" applyNumberFormat="1" applyFont="1" applyFill="1" applyBorder="1" applyAlignment="1">
      <alignment horizontal="center" vertical="center" wrapText="1"/>
    </xf>
    <xf numFmtId="0" fontId="10" fillId="2" borderId="0" xfId="18" applyFont="1" applyFill="1" applyBorder="1" applyAlignment="1">
      <alignment horizontal="left"/>
      <protection/>
    </xf>
    <xf numFmtId="180" fontId="13" fillId="2" borderId="3" xfId="0" applyNumberFormat="1" applyFont="1" applyFill="1" applyBorder="1" applyAlignment="1">
      <alignment horizontal="center" vertical="center" wrapText="1"/>
    </xf>
    <xf numFmtId="180" fontId="13" fillId="2" borderId="5" xfId="0" applyNumberFormat="1" applyFont="1" applyFill="1" applyBorder="1" applyAlignment="1">
      <alignment horizontal="center" vertical="center" wrapText="1"/>
    </xf>
    <xf numFmtId="180" fontId="13" fillId="2" borderId="6"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Alignment="1">
      <alignment horizontal="center" vertical="center" wrapText="1"/>
    </xf>
    <xf numFmtId="180" fontId="13" fillId="0" borderId="3" xfId="0" applyNumberFormat="1" applyFont="1" applyFill="1" applyBorder="1" applyAlignment="1">
      <alignment horizontal="center" vertical="center" wrapText="1"/>
    </xf>
    <xf numFmtId="180" fontId="13" fillId="0" borderId="5"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49" fontId="9" fillId="0" borderId="1" xfId="18" applyNumberFormat="1" applyFont="1" applyBorder="1" applyAlignment="1">
      <alignment horizontal="left" wrapText="1"/>
      <protection/>
    </xf>
    <xf numFmtId="0" fontId="8" fillId="0" borderId="0" xfId="18" applyFont="1" applyAlignment="1">
      <alignment horizontal="left"/>
      <protection/>
    </xf>
    <xf numFmtId="0" fontId="8" fillId="0" borderId="7" xfId="18" applyFont="1" applyBorder="1" applyAlignment="1">
      <alignment horizontal="center"/>
      <protection/>
    </xf>
    <xf numFmtId="0" fontId="8" fillId="0" borderId="7" xfId="18" applyNumberFormat="1" applyFont="1" applyBorder="1" applyAlignment="1">
      <alignment horizontal="left" wrapText="1"/>
      <protection/>
    </xf>
    <xf numFmtId="0" fontId="8" fillId="0" borderId="7" xfId="18" applyFont="1" applyBorder="1" applyAlignment="1">
      <alignment/>
      <protection/>
    </xf>
    <xf numFmtId="0" fontId="8" fillId="0" borderId="7" xfId="0" applyFont="1" applyBorder="1" applyAlignment="1">
      <alignment/>
    </xf>
    <xf numFmtId="0" fontId="12" fillId="0" borderId="0" xfId="18" applyFont="1" applyAlignment="1">
      <alignment horizontal="center"/>
      <protection/>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2" xfId="0" applyFont="1" applyBorder="1" applyAlignment="1">
      <alignment horizontal="center" vertical="center" wrapText="1"/>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0" fontId="6" fillId="0" borderId="0" xfId="18" applyFont="1" applyAlignment="1">
      <alignment horizontal="center"/>
      <protection/>
    </xf>
    <xf numFmtId="0" fontId="7" fillId="0" borderId="0" xfId="0" applyFont="1" applyBorder="1" applyAlignment="1">
      <alignment wrapText="1"/>
    </xf>
    <xf numFmtId="1" fontId="13" fillId="2" borderId="3"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13" fillId="0" borderId="1" xfId="0" applyFont="1" applyBorder="1" applyAlignment="1">
      <alignment horizontal="center"/>
    </xf>
    <xf numFmtId="0" fontId="13" fillId="0" borderId="7" xfId="0" applyFont="1" applyBorder="1" applyAlignment="1">
      <alignment/>
    </xf>
    <xf numFmtId="0" fontId="5" fillId="0" borderId="1" xfId="0" applyFont="1" applyBorder="1" applyAlignment="1">
      <alignment horizontal="center"/>
    </xf>
    <xf numFmtId="0" fontId="5" fillId="0" borderId="7" xfId="0" applyFont="1" applyBorder="1" applyAlignment="1">
      <alignment/>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Border="1" applyAlignment="1">
      <alignment horizontal="left" vertical="center" wrapText="1"/>
    </xf>
    <xf numFmtId="0" fontId="5" fillId="0" borderId="1" xfId="18" applyFont="1" applyBorder="1" applyAlignment="1">
      <alignment horizontal="center"/>
      <protection/>
    </xf>
    <xf numFmtId="0" fontId="5" fillId="0" borderId="0" xfId="18" applyFont="1" applyBorder="1" applyAlignment="1">
      <alignment horizontal="center"/>
      <protection/>
    </xf>
    <xf numFmtId="49" fontId="8" fillId="0" borderId="7" xfId="18" applyNumberFormat="1" applyFont="1" applyBorder="1" applyAlignment="1">
      <alignment horizontal="center"/>
      <protection/>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Fill="1" applyAlignment="1">
      <alignment/>
    </xf>
    <xf numFmtId="0" fontId="5" fillId="0" borderId="3" xfId="0" applyFont="1" applyBorder="1" applyAlignment="1">
      <alignment horizontal="center"/>
    </xf>
    <xf numFmtId="0" fontId="5" fillId="0" borderId="6" xfId="0" applyFont="1" applyBorder="1" applyAlignment="1">
      <alignment horizontal="center"/>
    </xf>
    <xf numFmtId="49" fontId="13" fillId="0" borderId="3" xfId="18" applyNumberFormat="1" applyFont="1" applyBorder="1" applyAlignment="1">
      <alignment horizontal="center"/>
      <protection/>
    </xf>
    <xf numFmtId="49" fontId="13" fillId="0" borderId="6" xfId="18" applyNumberFormat="1" applyFont="1" applyBorder="1" applyAlignment="1">
      <alignment horizontal="center"/>
      <protection/>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2" xfId="0" applyFont="1" applyBorder="1" applyAlignment="1">
      <alignment horizontal="center"/>
    </xf>
    <xf numFmtId="0" fontId="13" fillId="0" borderId="2" xfId="0" applyFont="1" applyFill="1" applyBorder="1" applyAlignment="1">
      <alignment horizontal="center" vertical="center" wrapText="1"/>
    </xf>
    <xf numFmtId="0" fontId="13" fillId="0" borderId="4" xfId="0" applyFont="1" applyBorder="1" applyAlignment="1">
      <alignment horizontal="center" wrapText="1"/>
    </xf>
    <xf numFmtId="0" fontId="13" fillId="0" borderId="12" xfId="0" applyFont="1" applyBorder="1" applyAlignment="1">
      <alignment horizontal="center" wrapText="1"/>
    </xf>
    <xf numFmtId="0" fontId="7" fillId="0" borderId="2"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1" fillId="0" borderId="2" xfId="0" applyFont="1" applyBorder="1" applyAlignment="1">
      <alignment horizontal="center" vertical="center" wrapText="1"/>
    </xf>
    <xf numFmtId="0" fontId="13" fillId="0" borderId="3" xfId="0" applyFont="1" applyBorder="1" applyAlignment="1">
      <alignment horizontal="left" wrapText="1"/>
    </xf>
    <xf numFmtId="0" fontId="13" fillId="0" borderId="6" xfId="0" applyFont="1" applyBorder="1" applyAlignment="1">
      <alignment horizontal="left" wrapText="1"/>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8" fillId="0" borderId="0" xfId="0" applyFont="1" applyAlignment="1">
      <alignment wrapText="1"/>
    </xf>
    <xf numFmtId="0" fontId="19" fillId="0" borderId="2" xfId="0" applyFont="1" applyFill="1" applyBorder="1" applyAlignment="1">
      <alignment horizontal="center" vertical="center" wrapText="1"/>
    </xf>
    <xf numFmtId="0" fontId="13" fillId="0" borderId="7" xfId="0" applyFont="1" applyBorder="1" applyAlignment="1">
      <alignment horizontal="center"/>
    </xf>
    <xf numFmtId="0" fontId="21" fillId="0" borderId="0" xfId="0" applyFont="1" applyAlignment="1">
      <alignment wrapText="1"/>
    </xf>
    <xf numFmtId="0" fontId="11" fillId="0" borderId="0" xfId="0" applyFont="1" applyAlignment="1">
      <alignment wrapText="1"/>
    </xf>
    <xf numFmtId="0" fontId="21" fillId="0" borderId="0" xfId="0" applyFont="1" applyAlignment="1">
      <alignment horizontal="left"/>
    </xf>
    <xf numFmtId="0" fontId="11" fillId="0" borderId="0" xfId="0" applyFont="1" applyAlignment="1">
      <alignment horizontal="left"/>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5" fillId="0" borderId="3" xfId="0" applyFont="1" applyBorder="1" applyAlignment="1">
      <alignment horizontal="center" wrapText="1"/>
    </xf>
    <xf numFmtId="0" fontId="5" fillId="0" borderId="6" xfId="0" applyFont="1" applyBorder="1" applyAlignment="1">
      <alignment horizont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5" fillId="0" borderId="2" xfId="0" applyFont="1" applyBorder="1" applyAlignment="1">
      <alignment horizontal="center" wrapText="1"/>
    </xf>
    <xf numFmtId="0" fontId="5" fillId="0" borderId="7" xfId="0" applyFont="1" applyBorder="1" applyAlignment="1">
      <alignment horizontal="right"/>
    </xf>
    <xf numFmtId="0" fontId="13" fillId="0" borderId="3" xfId="0" applyFont="1" applyBorder="1" applyAlignment="1">
      <alignment horizontal="right"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0" xfId="0" applyFont="1" applyAlignment="1">
      <alignment horizontal="left"/>
    </xf>
    <xf numFmtId="2" fontId="13" fillId="2" borderId="3"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0" fontId="13" fillId="0" borderId="2" xfId="0" applyFont="1" applyBorder="1" applyAlignment="1">
      <alignment horizontal="left" vertical="center" wrapText="1"/>
    </xf>
    <xf numFmtId="182" fontId="13" fillId="0" borderId="5" xfId="0" applyNumberFormat="1" applyFont="1" applyBorder="1" applyAlignment="1">
      <alignment horizontal="center"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0" fillId="0" borderId="5" xfId="0" applyBorder="1" applyAlignment="1">
      <alignment/>
    </xf>
    <xf numFmtId="0" fontId="0" fillId="0" borderId="6" xfId="0" applyBorder="1" applyAlignment="1">
      <alignment/>
    </xf>
    <xf numFmtId="0" fontId="13" fillId="0" borderId="8"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3" xfId="0" applyFont="1" applyBorder="1" applyAlignment="1">
      <alignment horizontal="center" vertical="distributed"/>
    </xf>
    <xf numFmtId="0" fontId="13" fillId="0" borderId="5" xfId="0" applyFont="1" applyBorder="1" applyAlignment="1">
      <alignment horizontal="center" vertical="distributed"/>
    </xf>
    <xf numFmtId="0" fontId="13" fillId="0" borderId="6" xfId="0" applyFont="1" applyBorder="1" applyAlignment="1">
      <alignment horizontal="center" vertical="distributed"/>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5" fillId="0" borderId="3" xfId="0" applyFont="1" applyBorder="1" applyAlignment="1">
      <alignment horizontal="center" vertical="distributed"/>
    </xf>
    <xf numFmtId="0" fontId="13" fillId="0" borderId="8" xfId="0" applyFont="1" applyFill="1" applyBorder="1" applyAlignment="1">
      <alignment horizontal="left" vertical="top" wrapText="1"/>
    </xf>
    <xf numFmtId="0" fontId="0" fillId="0" borderId="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0" fillId="0" borderId="11" xfId="0" applyBorder="1" applyAlignment="1">
      <alignment horizontal="left"/>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9" fillId="0" borderId="3" xfId="0" applyFont="1" applyFill="1" applyBorder="1" applyAlignment="1">
      <alignment horizontal="left" wrapText="1"/>
    </xf>
    <xf numFmtId="0" fontId="19" fillId="0" borderId="5" xfId="0" applyFont="1" applyFill="1" applyBorder="1" applyAlignment="1">
      <alignment horizontal="left" wrapText="1"/>
    </xf>
    <xf numFmtId="0" fontId="19" fillId="0" borderId="6" xfId="0" applyFont="1" applyFill="1" applyBorder="1" applyAlignment="1">
      <alignment horizontal="left" wrapText="1"/>
    </xf>
    <xf numFmtId="0" fontId="13" fillId="0" borderId="2" xfId="0" applyFont="1" applyBorder="1" applyAlignment="1">
      <alignment horizontal="left" wrapText="1"/>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8" fillId="0" borderId="0" xfId="0" applyFont="1" applyAlignment="1">
      <alignment horizontal="left" vertical="center" wrapText="1"/>
    </xf>
    <xf numFmtId="0" fontId="0" fillId="0" borderId="5" xfId="0" applyBorder="1" applyAlignment="1">
      <alignment horizontal="left"/>
    </xf>
    <xf numFmtId="0" fontId="0" fillId="0" borderId="6" xfId="0" applyBorder="1" applyAlignment="1">
      <alignment horizontal="left"/>
    </xf>
    <xf numFmtId="0" fontId="13" fillId="0" borderId="8" xfId="0" applyFont="1" applyFill="1" applyBorder="1" applyAlignment="1">
      <alignment horizontal="left" vertical="center"/>
    </xf>
    <xf numFmtId="0" fontId="13" fillId="0" borderId="1"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4"/>
  <sheetViews>
    <sheetView tabSelected="1" view="pageBreakPreview" zoomScale="90" zoomScaleSheetLayoutView="90" workbookViewId="0" topLeftCell="A31">
      <selection activeCell="G43" sqref="G43:Q43"/>
    </sheetView>
  </sheetViews>
  <sheetFormatPr defaultColWidth="9.00390625" defaultRowHeight="12.75"/>
  <cols>
    <col min="1" max="1" width="4.875" style="1" customWidth="1"/>
    <col min="2" max="2" width="10.00390625" style="2" bestFit="1" customWidth="1"/>
    <col min="3" max="3" width="45.375" style="2" customWidth="1"/>
    <col min="4" max="4" width="10.125" style="2" customWidth="1"/>
    <col min="5" max="5" width="10.625" style="2" customWidth="1"/>
    <col min="6" max="6" width="9.00390625" style="2" customWidth="1"/>
    <col min="7" max="7" width="9.25390625" style="2" customWidth="1"/>
    <col min="8" max="8" width="12.00390625" style="2" customWidth="1"/>
    <col min="9" max="9" width="12.875" style="2" customWidth="1"/>
    <col min="10" max="10" width="10.25390625" style="2" customWidth="1"/>
    <col min="11" max="11" width="9.875" style="2" customWidth="1"/>
    <col min="12" max="12" width="8.625" style="2" hidden="1" customWidth="1"/>
    <col min="13" max="13" width="7.875" style="2" hidden="1" customWidth="1"/>
    <col min="14" max="14" width="9.00390625" style="2" hidden="1" customWidth="1"/>
    <col min="15" max="15" width="10.75390625" style="2" customWidth="1"/>
    <col min="16" max="16" width="9.25390625" style="2" bestFit="1" customWidth="1"/>
    <col min="17" max="17" width="36.25390625" style="2" customWidth="1"/>
    <col min="18" max="16384" width="9.125" style="2" customWidth="1"/>
  </cols>
  <sheetData>
    <row r="1" spans="11:17" ht="8.25" customHeight="1">
      <c r="K1" s="125" t="s">
        <v>0</v>
      </c>
      <c r="L1" s="125"/>
      <c r="M1" s="125"/>
      <c r="N1" s="125"/>
      <c r="O1" s="125"/>
      <c r="P1" s="125"/>
      <c r="Q1" s="125"/>
    </row>
    <row r="2" spans="11:17" ht="8.25" customHeight="1">
      <c r="K2" s="125"/>
      <c r="L2" s="125"/>
      <c r="M2" s="125"/>
      <c r="N2" s="125"/>
      <c r="O2" s="125"/>
      <c r="P2" s="125"/>
      <c r="Q2" s="125"/>
    </row>
    <row r="3" spans="11:17" ht="12" customHeight="1">
      <c r="K3" s="125"/>
      <c r="L3" s="125"/>
      <c r="M3" s="125"/>
      <c r="N3" s="125"/>
      <c r="O3" s="125"/>
      <c r="P3" s="125"/>
      <c r="Q3" s="125"/>
    </row>
    <row r="4" spans="11:17" ht="12.75" customHeight="1">
      <c r="K4" s="126" t="s">
        <v>1</v>
      </c>
      <c r="L4" s="126"/>
      <c r="M4" s="126"/>
      <c r="N4" s="126"/>
      <c r="O4" s="126"/>
      <c r="P4" s="126"/>
      <c r="Q4" s="126"/>
    </row>
    <row r="5" spans="11:17" ht="9" customHeight="1">
      <c r="K5" s="4"/>
      <c r="L5" s="4"/>
      <c r="M5" s="3"/>
      <c r="N5" s="3"/>
      <c r="O5" s="3"/>
      <c r="P5" s="3"/>
      <c r="Q5" s="3"/>
    </row>
    <row r="6" spans="11:17" ht="12.75" customHeight="1">
      <c r="K6" s="127" t="s">
        <v>2</v>
      </c>
      <c r="L6" s="127"/>
      <c r="M6" s="127"/>
      <c r="N6" s="127"/>
      <c r="O6" s="127"/>
      <c r="P6" s="127"/>
      <c r="Q6" s="127"/>
    </row>
    <row r="7" spans="11:17" ht="16.5" customHeight="1">
      <c r="K7" s="128" t="s">
        <v>143</v>
      </c>
      <c r="L7" s="129"/>
      <c r="M7" s="129"/>
      <c r="N7" s="129"/>
      <c r="O7" s="129"/>
      <c r="P7" s="129"/>
      <c r="Q7" s="129"/>
    </row>
    <row r="8" spans="11:17" ht="17.25" customHeight="1">
      <c r="K8" s="91" t="s">
        <v>3</v>
      </c>
      <c r="L8" s="91"/>
      <c r="M8" s="91"/>
      <c r="N8" s="91"/>
      <c r="O8" s="91"/>
      <c r="P8" s="91"/>
      <c r="Q8" s="91"/>
    </row>
    <row r="9" spans="11:17" ht="12" customHeight="1">
      <c r="K9" s="111" t="s">
        <v>4</v>
      </c>
      <c r="L9" s="111"/>
      <c r="M9" s="111"/>
      <c r="N9" s="111"/>
      <c r="O9" s="111"/>
      <c r="P9" s="111"/>
      <c r="Q9" s="111"/>
    </row>
    <row r="10" spans="11:17" ht="15" customHeight="1">
      <c r="K10" s="95" t="s">
        <v>156</v>
      </c>
      <c r="L10" s="95"/>
      <c r="M10" s="95"/>
      <c r="N10" s="95"/>
      <c r="O10" s="95"/>
      <c r="P10" s="95"/>
      <c r="Q10" s="95"/>
    </row>
    <row r="11" spans="11:17" ht="15" customHeight="1">
      <c r="K11" s="90" t="s">
        <v>5</v>
      </c>
      <c r="L11" s="90"/>
      <c r="M11" s="90"/>
      <c r="N11" s="90"/>
      <c r="O11" s="90"/>
      <c r="P11" s="90"/>
      <c r="Q11" s="90"/>
    </row>
    <row r="12" spans="11:17" ht="18.75" customHeight="1">
      <c r="K12" s="91" t="s">
        <v>6</v>
      </c>
      <c r="L12" s="91"/>
      <c r="M12" s="91"/>
      <c r="N12" s="91"/>
      <c r="O12" s="91"/>
      <c r="P12" s="91"/>
      <c r="Q12" s="91"/>
    </row>
    <row r="13" spans="11:17" ht="11.25" customHeight="1">
      <c r="K13" s="92" t="s">
        <v>7</v>
      </c>
      <c r="L13" s="92"/>
      <c r="M13" s="92"/>
      <c r="N13" s="92"/>
      <c r="O13" s="92"/>
      <c r="P13" s="92"/>
      <c r="Q13" s="92"/>
    </row>
    <row r="14" spans="11:17" ht="18" customHeight="1">
      <c r="K14" s="95" t="s">
        <v>154</v>
      </c>
      <c r="L14" s="95"/>
      <c r="M14" s="95"/>
      <c r="N14" s="95"/>
      <c r="O14" s="95"/>
      <c r="P14" s="95"/>
      <c r="Q14" s="95"/>
    </row>
    <row r="15" spans="11:17" ht="12" customHeight="1">
      <c r="K15" s="92"/>
      <c r="L15" s="92"/>
      <c r="M15" s="92"/>
      <c r="N15" s="92"/>
      <c r="O15" s="92"/>
      <c r="P15" s="92"/>
      <c r="Q15" s="92"/>
    </row>
    <row r="16" spans="1:18" ht="15" customHeight="1">
      <c r="A16" s="5"/>
      <c r="B16" s="6"/>
      <c r="C16" s="6"/>
      <c r="D16" s="6"/>
      <c r="E16" s="117" t="s">
        <v>8</v>
      </c>
      <c r="F16" s="117"/>
      <c r="G16" s="117"/>
      <c r="H16" s="117"/>
      <c r="I16" s="117"/>
      <c r="J16" s="117"/>
      <c r="K16" s="117"/>
      <c r="Q16" s="6"/>
      <c r="R16" s="6"/>
    </row>
    <row r="17" spans="1:18" ht="13.5" customHeight="1">
      <c r="A17" s="5"/>
      <c r="B17" s="130" t="s">
        <v>9</v>
      </c>
      <c r="C17" s="130"/>
      <c r="D17" s="130"/>
      <c r="E17" s="130"/>
      <c r="F17" s="130"/>
      <c r="G17" s="130"/>
      <c r="H17" s="130"/>
      <c r="I17" s="130"/>
      <c r="J17" s="130"/>
      <c r="K17" s="130"/>
      <c r="L17" s="130"/>
      <c r="M17" s="130"/>
      <c r="N17" s="130"/>
      <c r="O17" s="130"/>
      <c r="P17" s="130"/>
      <c r="Q17" s="130"/>
      <c r="R17" s="6"/>
    </row>
    <row r="18" spans="1:18" ht="7.5" customHeight="1">
      <c r="A18" s="5"/>
      <c r="B18" s="6"/>
      <c r="C18" s="6"/>
      <c r="D18" s="6"/>
      <c r="E18" s="6"/>
      <c r="F18" s="6"/>
      <c r="G18" s="6"/>
      <c r="H18" s="6"/>
      <c r="I18" s="6"/>
      <c r="J18" s="6"/>
      <c r="K18" s="6"/>
      <c r="L18" s="6"/>
      <c r="M18" s="6"/>
      <c r="N18" s="6"/>
      <c r="O18" s="6"/>
      <c r="P18" s="6"/>
      <c r="Q18" s="6"/>
      <c r="R18" s="6"/>
    </row>
    <row r="19" spans="1:18" s="11" customFormat="1" ht="15.75">
      <c r="A19" s="7" t="s">
        <v>10</v>
      </c>
      <c r="B19" s="147" t="s">
        <v>11</v>
      </c>
      <c r="C19" s="147"/>
      <c r="D19" s="8"/>
      <c r="E19" s="9"/>
      <c r="F19" s="115" t="s">
        <v>12</v>
      </c>
      <c r="G19" s="116"/>
      <c r="H19" s="116"/>
      <c r="I19" s="116"/>
      <c r="J19" s="116"/>
      <c r="K19" s="116"/>
      <c r="L19" s="116"/>
      <c r="M19" s="116"/>
      <c r="N19" s="116"/>
      <c r="O19" s="116"/>
      <c r="P19" s="116"/>
      <c r="Q19" s="10"/>
      <c r="R19" s="10"/>
    </row>
    <row r="20" spans="1:18" ht="12.75">
      <c r="A20" s="5"/>
      <c r="B20" s="145" t="s">
        <v>13</v>
      </c>
      <c r="C20" s="145"/>
      <c r="D20" s="12"/>
      <c r="E20" s="6"/>
      <c r="F20" s="146" t="s">
        <v>14</v>
      </c>
      <c r="G20" s="146"/>
      <c r="H20" s="146"/>
      <c r="I20" s="146"/>
      <c r="J20" s="146"/>
      <c r="K20" s="146"/>
      <c r="L20" s="146"/>
      <c r="M20" s="146"/>
      <c r="N20" s="12"/>
      <c r="O20" s="12"/>
      <c r="P20" s="13"/>
      <c r="Q20" s="13"/>
      <c r="R20" s="13"/>
    </row>
    <row r="21" spans="1:18" ht="5.25" customHeight="1">
      <c r="A21" s="5"/>
      <c r="B21" s="6"/>
      <c r="C21" s="6"/>
      <c r="D21" s="6"/>
      <c r="E21" s="6"/>
      <c r="F21" s="13"/>
      <c r="G21" s="13"/>
      <c r="H21" s="13"/>
      <c r="I21" s="13"/>
      <c r="J21" s="13"/>
      <c r="K21" s="13"/>
      <c r="L21" s="13"/>
      <c r="M21" s="13"/>
      <c r="N21" s="13"/>
      <c r="O21" s="13"/>
      <c r="P21" s="13"/>
      <c r="Q21" s="13"/>
      <c r="R21" s="13"/>
    </row>
    <row r="22" spans="1:18" s="11" customFormat="1" ht="17.25" customHeight="1">
      <c r="A22" s="7" t="s">
        <v>15</v>
      </c>
      <c r="B22" s="147" t="s">
        <v>16</v>
      </c>
      <c r="C22" s="147"/>
      <c r="D22" s="8"/>
      <c r="E22" s="9"/>
      <c r="F22" s="115" t="s">
        <v>12</v>
      </c>
      <c r="G22" s="116"/>
      <c r="H22" s="116"/>
      <c r="I22" s="116"/>
      <c r="J22" s="116"/>
      <c r="K22" s="116"/>
      <c r="L22" s="116"/>
      <c r="M22" s="116"/>
      <c r="N22" s="116"/>
      <c r="O22" s="116"/>
      <c r="P22" s="116"/>
      <c r="Q22" s="10"/>
      <c r="R22" s="10"/>
    </row>
    <row r="23" spans="1:18" ht="12.75">
      <c r="A23" s="5"/>
      <c r="B23" s="145" t="s">
        <v>13</v>
      </c>
      <c r="C23" s="145"/>
      <c r="D23" s="12"/>
      <c r="E23" s="6"/>
      <c r="F23" s="146" t="s">
        <v>17</v>
      </c>
      <c r="G23" s="146"/>
      <c r="H23" s="146"/>
      <c r="I23" s="146"/>
      <c r="J23" s="146"/>
      <c r="K23" s="146"/>
      <c r="L23" s="146"/>
      <c r="M23" s="146"/>
      <c r="N23" s="12"/>
      <c r="O23" s="12"/>
      <c r="P23" s="13"/>
      <c r="Q23" s="13"/>
      <c r="R23" s="13"/>
    </row>
    <row r="24" spans="1:18" ht="9" customHeight="1">
      <c r="A24" s="5"/>
      <c r="B24" s="6"/>
      <c r="C24" s="6"/>
      <c r="D24" s="6"/>
      <c r="E24" s="6"/>
      <c r="F24" s="13"/>
      <c r="G24" s="13"/>
      <c r="H24" s="13"/>
      <c r="I24" s="13"/>
      <c r="J24" s="13"/>
      <c r="K24" s="13"/>
      <c r="L24" s="13"/>
      <c r="M24" s="13"/>
      <c r="N24" s="13"/>
      <c r="O24" s="13"/>
      <c r="P24" s="13"/>
      <c r="Q24" s="13"/>
      <c r="R24" s="13"/>
    </row>
    <row r="25" spans="1:18" s="11" customFormat="1" ht="16.5" customHeight="1">
      <c r="A25" s="7" t="s">
        <v>18</v>
      </c>
      <c r="B25" s="113">
        <v>1412010</v>
      </c>
      <c r="C25" s="113"/>
      <c r="D25" s="14"/>
      <c r="E25" s="15" t="s">
        <v>19</v>
      </c>
      <c r="F25" s="114" t="s">
        <v>20</v>
      </c>
      <c r="G25" s="114"/>
      <c r="H25" s="114"/>
      <c r="I25" s="114"/>
      <c r="J25" s="114"/>
      <c r="K25" s="114"/>
      <c r="L25" s="114"/>
      <c r="M25" s="114"/>
      <c r="N25" s="114"/>
      <c r="O25" s="114"/>
      <c r="P25" s="114"/>
      <c r="Q25" s="16"/>
      <c r="R25" s="10"/>
    </row>
    <row r="26" spans="1:18" ht="15.75">
      <c r="A26" s="5"/>
      <c r="B26" s="146" t="s">
        <v>13</v>
      </c>
      <c r="C26" s="146"/>
      <c r="D26" s="12"/>
      <c r="E26" s="17" t="s">
        <v>144</v>
      </c>
      <c r="F26" s="145" t="s">
        <v>21</v>
      </c>
      <c r="G26" s="145"/>
      <c r="H26" s="145"/>
      <c r="I26" s="145"/>
      <c r="J26" s="145"/>
      <c r="K26" s="145"/>
      <c r="L26" s="18"/>
      <c r="M26" s="18"/>
      <c r="N26" s="13"/>
      <c r="O26" s="13"/>
      <c r="P26" s="13"/>
      <c r="Q26" s="13"/>
      <c r="R26" s="13"/>
    </row>
    <row r="27" spans="1:18" s="11" customFormat="1" ht="15.75">
      <c r="A27" s="7" t="s">
        <v>22</v>
      </c>
      <c r="B27" s="112" t="s">
        <v>158</v>
      </c>
      <c r="C27" s="112"/>
      <c r="D27" s="112"/>
      <c r="E27" s="112"/>
      <c r="F27" s="112"/>
      <c r="G27" s="112"/>
      <c r="H27" s="112"/>
      <c r="I27" s="112"/>
      <c r="J27" s="112"/>
      <c r="K27" s="112"/>
      <c r="L27" s="112"/>
      <c r="M27" s="112"/>
      <c r="N27" s="112"/>
      <c r="O27" s="112"/>
      <c r="P27" s="112"/>
      <c r="Q27" s="112"/>
      <c r="R27" s="19"/>
    </row>
    <row r="28" spans="1:17" s="11" customFormat="1" ht="13.5" customHeight="1">
      <c r="A28" s="20"/>
      <c r="B28" s="158" t="s">
        <v>157</v>
      </c>
      <c r="C28" s="158"/>
      <c r="D28" s="158"/>
      <c r="E28" s="158"/>
      <c r="F28" s="158"/>
      <c r="G28" s="158"/>
      <c r="H28" s="158"/>
      <c r="I28" s="158"/>
      <c r="J28" s="158"/>
      <c r="K28" s="158"/>
      <c r="L28" s="158"/>
      <c r="M28" s="158"/>
      <c r="N28" s="158"/>
      <c r="O28" s="21"/>
      <c r="P28" s="21"/>
      <c r="Q28" s="21"/>
    </row>
    <row r="29" spans="1:17" s="11" customFormat="1" ht="14.25" customHeight="1">
      <c r="A29" s="100" t="s">
        <v>23</v>
      </c>
      <c r="B29" s="248" t="s">
        <v>24</v>
      </c>
      <c r="C29" s="248"/>
      <c r="D29" s="248"/>
      <c r="E29" s="248"/>
      <c r="F29" s="248"/>
      <c r="G29" s="131" t="s">
        <v>25</v>
      </c>
      <c r="H29" s="131"/>
      <c r="I29" s="131"/>
      <c r="J29" s="131"/>
      <c r="K29" s="131"/>
      <c r="L29" s="131"/>
      <c r="M29" s="131"/>
      <c r="N29" s="131"/>
      <c r="O29" s="131"/>
      <c r="P29" s="131"/>
      <c r="Q29" s="131"/>
    </row>
    <row r="30" spans="1:17" s="11" customFormat="1" ht="14.25" customHeight="1">
      <c r="A30" s="100"/>
      <c r="B30" s="248"/>
      <c r="C30" s="248"/>
      <c r="D30" s="248"/>
      <c r="E30" s="248"/>
      <c r="F30" s="248"/>
      <c r="G30" s="131" t="s">
        <v>26</v>
      </c>
      <c r="H30" s="131"/>
      <c r="I30" s="131"/>
      <c r="J30" s="131"/>
      <c r="K30" s="131"/>
      <c r="L30" s="131"/>
      <c r="M30" s="131"/>
      <c r="N30" s="131"/>
      <c r="O30" s="131"/>
      <c r="P30" s="131"/>
      <c r="Q30" s="131"/>
    </row>
    <row r="31" spans="1:17" s="11" customFormat="1" ht="14.25" customHeight="1">
      <c r="A31" s="100"/>
      <c r="B31" s="248"/>
      <c r="C31" s="248"/>
      <c r="D31" s="248"/>
      <c r="E31" s="248"/>
      <c r="F31" s="248"/>
      <c r="G31" s="131" t="s">
        <v>27</v>
      </c>
      <c r="H31" s="131"/>
      <c r="I31" s="131"/>
      <c r="J31" s="131"/>
      <c r="K31" s="131"/>
      <c r="L31" s="131"/>
      <c r="M31" s="131"/>
      <c r="N31" s="131"/>
      <c r="O31" s="131"/>
      <c r="P31" s="131"/>
      <c r="Q31" s="131"/>
    </row>
    <row r="32" spans="1:17" s="11" customFormat="1" ht="14.25" customHeight="1">
      <c r="A32" s="100"/>
      <c r="B32" s="248"/>
      <c r="C32" s="248"/>
      <c r="D32" s="248"/>
      <c r="E32" s="248"/>
      <c r="F32" s="248"/>
      <c r="G32" s="131" t="s">
        <v>28</v>
      </c>
      <c r="H32" s="131"/>
      <c r="I32" s="131"/>
      <c r="J32" s="131"/>
      <c r="K32" s="131"/>
      <c r="L32" s="131"/>
      <c r="M32" s="131"/>
      <c r="N32" s="131"/>
      <c r="O32" s="131"/>
      <c r="P32" s="131"/>
      <c r="Q32" s="131"/>
    </row>
    <row r="33" spans="1:17" s="11" customFormat="1" ht="13.5" customHeight="1">
      <c r="A33" s="100"/>
      <c r="B33" s="248"/>
      <c r="C33" s="248"/>
      <c r="D33" s="248"/>
      <c r="E33" s="248"/>
      <c r="F33" s="248"/>
      <c r="G33" s="131" t="s">
        <v>29</v>
      </c>
      <c r="H33" s="131"/>
      <c r="I33" s="131"/>
      <c r="J33" s="131"/>
      <c r="K33" s="131"/>
      <c r="L33" s="131"/>
      <c r="M33" s="131"/>
      <c r="N33" s="131"/>
      <c r="O33" s="131"/>
      <c r="P33" s="131"/>
      <c r="Q33" s="131"/>
    </row>
    <row r="34" spans="1:17" s="11" customFormat="1" ht="14.25" customHeight="1">
      <c r="A34" s="100"/>
      <c r="B34" s="248"/>
      <c r="C34" s="248"/>
      <c r="D34" s="248"/>
      <c r="E34" s="248"/>
      <c r="F34" s="248"/>
      <c r="G34" s="131" t="s">
        <v>30</v>
      </c>
      <c r="H34" s="131"/>
      <c r="I34" s="131"/>
      <c r="J34" s="131"/>
      <c r="K34" s="131"/>
      <c r="L34" s="131"/>
      <c r="M34" s="131"/>
      <c r="N34" s="131"/>
      <c r="O34" s="131"/>
      <c r="P34" s="131"/>
      <c r="Q34" s="131"/>
    </row>
    <row r="35" spans="1:17" s="11" customFormat="1" ht="14.25" customHeight="1">
      <c r="A35" s="100"/>
      <c r="B35" s="248"/>
      <c r="C35" s="248"/>
      <c r="D35" s="248"/>
      <c r="E35" s="248"/>
      <c r="F35" s="248"/>
      <c r="G35" s="131" t="s">
        <v>31</v>
      </c>
      <c r="H35" s="131"/>
      <c r="I35" s="131"/>
      <c r="J35" s="131"/>
      <c r="K35" s="131"/>
      <c r="L35" s="131"/>
      <c r="M35" s="131"/>
      <c r="N35" s="131"/>
      <c r="O35" s="131"/>
      <c r="P35" s="131"/>
      <c r="Q35" s="131"/>
    </row>
    <row r="36" spans="1:17" s="11" customFormat="1" ht="30" customHeight="1">
      <c r="A36" s="100"/>
      <c r="B36" s="248"/>
      <c r="C36" s="248"/>
      <c r="D36" s="248"/>
      <c r="E36" s="248"/>
      <c r="F36" s="248"/>
      <c r="G36" s="131" t="s">
        <v>32</v>
      </c>
      <c r="H36" s="131"/>
      <c r="I36" s="131"/>
      <c r="J36" s="131"/>
      <c r="K36" s="131"/>
      <c r="L36" s="131"/>
      <c r="M36" s="131"/>
      <c r="N36" s="131"/>
      <c r="O36" s="131"/>
      <c r="P36" s="131"/>
      <c r="Q36" s="131"/>
    </row>
    <row r="37" spans="1:17" s="11" customFormat="1" ht="30" customHeight="1">
      <c r="A37" s="100"/>
      <c r="B37" s="248"/>
      <c r="C37" s="248"/>
      <c r="D37" s="248"/>
      <c r="E37" s="248"/>
      <c r="F37" s="248"/>
      <c r="G37" s="131" t="s">
        <v>33</v>
      </c>
      <c r="H37" s="131"/>
      <c r="I37" s="131"/>
      <c r="J37" s="131"/>
      <c r="K37" s="131"/>
      <c r="L37" s="131"/>
      <c r="M37" s="131"/>
      <c r="N37" s="131"/>
      <c r="O37" s="131"/>
      <c r="P37" s="131"/>
      <c r="Q37" s="131"/>
    </row>
    <row r="38" spans="1:17" s="11" customFormat="1" ht="33" customHeight="1">
      <c r="A38" s="100"/>
      <c r="B38" s="248"/>
      <c r="C38" s="248"/>
      <c r="D38" s="248"/>
      <c r="E38" s="248"/>
      <c r="F38" s="248"/>
      <c r="G38" s="131" t="s">
        <v>34</v>
      </c>
      <c r="H38" s="131"/>
      <c r="I38" s="131"/>
      <c r="J38" s="131"/>
      <c r="K38" s="131"/>
      <c r="L38" s="131"/>
      <c r="M38" s="131"/>
      <c r="N38" s="131"/>
      <c r="O38" s="131"/>
      <c r="P38" s="131"/>
      <c r="Q38" s="131"/>
    </row>
    <row r="39" spans="1:17" s="11" customFormat="1" ht="30" customHeight="1">
      <c r="A39" s="100"/>
      <c r="B39" s="248"/>
      <c r="C39" s="248"/>
      <c r="D39" s="248"/>
      <c r="E39" s="248"/>
      <c r="F39" s="248"/>
      <c r="G39" s="131" t="s">
        <v>35</v>
      </c>
      <c r="H39" s="131"/>
      <c r="I39" s="131"/>
      <c r="J39" s="131"/>
      <c r="K39" s="131"/>
      <c r="L39" s="131"/>
      <c r="M39" s="131"/>
      <c r="N39" s="131"/>
      <c r="O39" s="131"/>
      <c r="P39" s="131"/>
      <c r="Q39" s="131"/>
    </row>
    <row r="40" spans="1:17" s="11" customFormat="1" ht="31.5" customHeight="1">
      <c r="A40" s="100"/>
      <c r="B40" s="248"/>
      <c r="C40" s="248"/>
      <c r="D40" s="248"/>
      <c r="E40" s="248"/>
      <c r="F40" s="248"/>
      <c r="G40" s="131" t="s">
        <v>36</v>
      </c>
      <c r="H40" s="131"/>
      <c r="I40" s="131"/>
      <c r="J40" s="131"/>
      <c r="K40" s="131"/>
      <c r="L40" s="131"/>
      <c r="M40" s="131"/>
      <c r="N40" s="131"/>
      <c r="O40" s="131"/>
      <c r="P40" s="131"/>
      <c r="Q40" s="131"/>
    </row>
    <row r="41" spans="1:17" s="11" customFormat="1" ht="13.5" customHeight="1">
      <c r="A41" s="100"/>
      <c r="B41" s="248"/>
      <c r="C41" s="248"/>
      <c r="D41" s="248"/>
      <c r="E41" s="248"/>
      <c r="F41" s="248"/>
      <c r="G41" s="131" t="s">
        <v>37</v>
      </c>
      <c r="H41" s="131"/>
      <c r="I41" s="131"/>
      <c r="J41" s="131"/>
      <c r="K41" s="131"/>
      <c r="L41" s="131"/>
      <c r="M41" s="131"/>
      <c r="N41" s="131"/>
      <c r="O41" s="131"/>
      <c r="P41" s="131"/>
      <c r="Q41" s="131"/>
    </row>
    <row r="42" spans="1:17" s="11" customFormat="1" ht="19.5" customHeight="1">
      <c r="A42" s="100"/>
      <c r="B42" s="248"/>
      <c r="C42" s="248"/>
      <c r="D42" s="248"/>
      <c r="E42" s="248"/>
      <c r="F42" s="248"/>
      <c r="G42" s="99" t="s">
        <v>38</v>
      </c>
      <c r="H42" s="99"/>
      <c r="I42" s="99"/>
      <c r="J42" s="99"/>
      <c r="K42" s="99"/>
      <c r="L42" s="99"/>
      <c r="M42" s="99"/>
      <c r="N42" s="99"/>
      <c r="O42" s="99"/>
      <c r="P42" s="99"/>
      <c r="Q42" s="99"/>
    </row>
    <row r="43" spans="1:17" s="11" customFormat="1" ht="30" customHeight="1">
      <c r="A43" s="85"/>
      <c r="B43" s="100"/>
      <c r="C43" s="100"/>
      <c r="D43" s="100"/>
      <c r="E43" s="100"/>
      <c r="F43" s="100"/>
      <c r="G43" s="99" t="s">
        <v>160</v>
      </c>
      <c r="H43" s="99"/>
      <c r="I43" s="99"/>
      <c r="J43" s="99"/>
      <c r="K43" s="99"/>
      <c r="L43" s="99"/>
      <c r="M43" s="99"/>
      <c r="N43" s="99"/>
      <c r="O43" s="99"/>
      <c r="P43" s="99"/>
      <c r="Q43" s="99"/>
    </row>
    <row r="44" spans="1:17" s="11" customFormat="1" ht="34.5" customHeight="1">
      <c r="A44" s="85"/>
      <c r="B44" s="100"/>
      <c r="C44" s="100"/>
      <c r="D44" s="100"/>
      <c r="E44" s="100"/>
      <c r="F44" s="100"/>
      <c r="G44" s="99" t="s">
        <v>159</v>
      </c>
      <c r="H44" s="99"/>
      <c r="I44" s="99"/>
      <c r="J44" s="99"/>
      <c r="K44" s="99"/>
      <c r="L44" s="99"/>
      <c r="M44" s="99"/>
      <c r="N44" s="99"/>
      <c r="O44" s="99"/>
      <c r="P44" s="99"/>
      <c r="Q44" s="99"/>
    </row>
    <row r="45" spans="1:17" ht="15.75" customHeight="1">
      <c r="A45" s="142" t="s">
        <v>39</v>
      </c>
      <c r="B45" s="143" t="s">
        <v>40</v>
      </c>
      <c r="C45" s="143"/>
      <c r="D45" s="143"/>
      <c r="E45" s="143"/>
      <c r="F45" s="143"/>
      <c r="G45" s="144" t="s">
        <v>41</v>
      </c>
      <c r="H45" s="144"/>
      <c r="I45" s="144"/>
      <c r="J45" s="144"/>
      <c r="K45" s="144"/>
      <c r="L45" s="144"/>
      <c r="M45" s="144"/>
      <c r="N45" s="144"/>
      <c r="O45" s="144"/>
      <c r="P45" s="144"/>
      <c r="Q45" s="144"/>
    </row>
    <row r="46" spans="1:17" s="11" customFormat="1" ht="67.5" customHeight="1">
      <c r="A46" s="142"/>
      <c r="B46" s="143"/>
      <c r="C46" s="143"/>
      <c r="D46" s="143"/>
      <c r="E46" s="143"/>
      <c r="F46" s="143"/>
      <c r="G46" s="144"/>
      <c r="H46" s="144"/>
      <c r="I46" s="144"/>
      <c r="J46" s="144"/>
      <c r="K46" s="144"/>
      <c r="L46" s="144"/>
      <c r="M46" s="144"/>
      <c r="N46" s="144"/>
      <c r="O46" s="144"/>
      <c r="P46" s="144"/>
      <c r="Q46" s="144"/>
    </row>
    <row r="48" spans="1:11" s="24" customFormat="1" ht="14.25" customHeight="1">
      <c r="A48" s="22" t="s">
        <v>42</v>
      </c>
      <c r="B48" s="23" t="s">
        <v>43</v>
      </c>
      <c r="C48" s="23"/>
      <c r="D48" s="23"/>
      <c r="E48" s="23"/>
      <c r="F48" s="23"/>
      <c r="G48" s="23"/>
      <c r="H48" s="23"/>
      <c r="I48" s="23"/>
      <c r="J48" s="23"/>
      <c r="K48" s="23"/>
    </row>
    <row r="49" spans="2:11" ht="15.75" customHeight="1">
      <c r="B49" s="25"/>
      <c r="C49" s="25"/>
      <c r="D49" s="25"/>
      <c r="E49" s="25"/>
      <c r="F49" s="25"/>
      <c r="G49" s="25"/>
      <c r="H49" s="25"/>
      <c r="I49" s="25"/>
      <c r="J49" s="25"/>
      <c r="K49" s="25"/>
    </row>
    <row r="50" spans="1:19" ht="13.5" customHeight="1">
      <c r="A50" s="159" t="s">
        <v>44</v>
      </c>
      <c r="B50" s="160"/>
      <c r="C50" s="26" t="s">
        <v>45</v>
      </c>
      <c r="D50" s="159" t="s">
        <v>46</v>
      </c>
      <c r="E50" s="160"/>
      <c r="F50" s="165" t="s">
        <v>47</v>
      </c>
      <c r="G50" s="165"/>
      <c r="H50" s="165"/>
      <c r="I50" s="165"/>
      <c r="J50" s="165"/>
      <c r="K50" s="165"/>
      <c r="L50" s="165"/>
      <c r="M50" s="165"/>
      <c r="N50" s="165"/>
      <c r="O50" s="165"/>
      <c r="P50" s="165"/>
      <c r="Q50" s="165"/>
      <c r="R50" s="27"/>
      <c r="S50" s="28"/>
    </row>
    <row r="51" spans="1:18" ht="17.25" customHeight="1">
      <c r="A51" s="191"/>
      <c r="B51" s="192"/>
      <c r="C51" s="29"/>
      <c r="D51" s="161"/>
      <c r="E51" s="162"/>
      <c r="F51" s="195"/>
      <c r="G51" s="195"/>
      <c r="H51" s="195"/>
      <c r="I51" s="195"/>
      <c r="J51" s="195"/>
      <c r="K51" s="195"/>
      <c r="L51" s="195"/>
      <c r="M51" s="195"/>
      <c r="N51" s="195"/>
      <c r="O51" s="195"/>
      <c r="P51" s="195"/>
      <c r="Q51" s="195"/>
      <c r="R51" s="30"/>
    </row>
    <row r="52" ht="12" customHeight="1"/>
    <row r="53" spans="1:8" s="24" customFormat="1" ht="29.25" customHeight="1">
      <c r="A53" s="22" t="s">
        <v>48</v>
      </c>
      <c r="B53" s="23" t="s">
        <v>49</v>
      </c>
      <c r="C53" s="23"/>
      <c r="D53" s="23"/>
      <c r="E53" s="23"/>
      <c r="F53" s="23"/>
      <c r="G53" s="23"/>
      <c r="H53" s="23"/>
    </row>
    <row r="54" spans="16:17" ht="18" customHeight="1">
      <c r="P54" s="196" t="s">
        <v>50</v>
      </c>
      <c r="Q54" s="196"/>
    </row>
    <row r="55" spans="1:18" s="11" customFormat="1" ht="12.75" customHeight="1">
      <c r="A55" s="193" t="s">
        <v>44</v>
      </c>
      <c r="B55" s="201" t="s">
        <v>45</v>
      </c>
      <c r="C55" s="201" t="s">
        <v>46</v>
      </c>
      <c r="D55" s="154" t="s">
        <v>145</v>
      </c>
      <c r="E55" s="163"/>
      <c r="F55" s="163"/>
      <c r="G55" s="163"/>
      <c r="H55" s="155"/>
      <c r="I55" s="154" t="s">
        <v>51</v>
      </c>
      <c r="J55" s="155"/>
      <c r="K55" s="194" t="s">
        <v>52</v>
      </c>
      <c r="L55" s="194"/>
      <c r="M55" s="194"/>
      <c r="N55" s="194"/>
      <c r="O55" s="194"/>
      <c r="P55" s="124" t="s">
        <v>53</v>
      </c>
      <c r="Q55" s="124"/>
      <c r="R55" s="33"/>
    </row>
    <row r="56" spans="1:18" s="11" customFormat="1" ht="27" customHeight="1">
      <c r="A56" s="124"/>
      <c r="B56" s="202"/>
      <c r="C56" s="202"/>
      <c r="D56" s="156"/>
      <c r="E56" s="164"/>
      <c r="F56" s="164"/>
      <c r="G56" s="164"/>
      <c r="H56" s="157"/>
      <c r="I56" s="156"/>
      <c r="J56" s="157"/>
      <c r="K56" s="194"/>
      <c r="L56" s="194"/>
      <c r="M56" s="194"/>
      <c r="N56" s="194"/>
      <c r="O56" s="194"/>
      <c r="P56" s="124"/>
      <c r="Q56" s="124"/>
      <c r="R56" s="33"/>
    </row>
    <row r="57" spans="1:18" ht="11.25" customHeight="1">
      <c r="A57" s="34">
        <v>1</v>
      </c>
      <c r="B57" s="34">
        <v>2</v>
      </c>
      <c r="C57" s="34">
        <v>3</v>
      </c>
      <c r="D57" s="148">
        <v>4</v>
      </c>
      <c r="E57" s="149"/>
      <c r="F57" s="149"/>
      <c r="G57" s="149"/>
      <c r="H57" s="150"/>
      <c r="I57" s="148">
        <v>5</v>
      </c>
      <c r="J57" s="150"/>
      <c r="K57" s="110">
        <v>6</v>
      </c>
      <c r="L57" s="110"/>
      <c r="M57" s="110"/>
      <c r="N57" s="110"/>
      <c r="O57" s="110"/>
      <c r="P57" s="110">
        <v>7</v>
      </c>
      <c r="Q57" s="110"/>
      <c r="R57" s="36"/>
    </row>
    <row r="58" spans="1:17" s="11" customFormat="1" ht="48" customHeight="1">
      <c r="A58" s="32">
        <v>1</v>
      </c>
      <c r="B58" s="37" t="s">
        <v>54</v>
      </c>
      <c r="C58" s="31" t="s">
        <v>19</v>
      </c>
      <c r="D58" s="151" t="s">
        <v>55</v>
      </c>
      <c r="E58" s="152"/>
      <c r="F58" s="152"/>
      <c r="G58" s="152"/>
      <c r="H58" s="153"/>
      <c r="I58" s="93">
        <v>187159.7</v>
      </c>
      <c r="J58" s="87"/>
      <c r="K58" s="93">
        <v>22826.7</v>
      </c>
      <c r="L58" s="208"/>
      <c r="M58" s="208"/>
      <c r="N58" s="208"/>
      <c r="O58" s="87"/>
      <c r="P58" s="93">
        <f>I58+K58</f>
        <v>209986.40000000002</v>
      </c>
      <c r="Q58" s="87"/>
    </row>
    <row r="59" ht="32.25" customHeight="1">
      <c r="K59" s="2" t="s">
        <v>155</v>
      </c>
    </row>
    <row r="60" spans="1:17" s="24" customFormat="1" ht="15.75" customHeight="1">
      <c r="A60" s="22" t="s">
        <v>56</v>
      </c>
      <c r="B60" s="203" t="s">
        <v>57</v>
      </c>
      <c r="C60" s="203"/>
      <c r="D60" s="203"/>
      <c r="E60" s="203"/>
      <c r="F60" s="203"/>
      <c r="G60" s="203"/>
      <c r="H60" s="203"/>
      <c r="I60" s="203"/>
      <c r="J60" s="203"/>
      <c r="K60" s="203"/>
      <c r="L60" s="203"/>
      <c r="M60" s="203"/>
      <c r="N60" s="203"/>
      <c r="O60" s="203"/>
      <c r="P60" s="203"/>
      <c r="Q60" s="203"/>
    </row>
    <row r="61" spans="11:17" ht="15.75" customHeight="1">
      <c r="K61" s="27"/>
      <c r="L61" s="27"/>
      <c r="Q61" s="38" t="s">
        <v>50</v>
      </c>
    </row>
    <row r="62" spans="1:17" s="11" customFormat="1" ht="15.75" customHeight="1">
      <c r="A62" s="124" t="s">
        <v>58</v>
      </c>
      <c r="B62" s="124"/>
      <c r="C62" s="124"/>
      <c r="D62" s="118" t="s">
        <v>45</v>
      </c>
      <c r="E62" s="119"/>
      <c r="F62" s="119"/>
      <c r="G62" s="119"/>
      <c r="H62" s="120"/>
      <c r="I62" s="154" t="s">
        <v>51</v>
      </c>
      <c r="J62" s="155"/>
      <c r="K62" s="194" t="s">
        <v>52</v>
      </c>
      <c r="L62" s="194"/>
      <c r="M62" s="194"/>
      <c r="N62" s="194"/>
      <c r="O62" s="194"/>
      <c r="P62" s="124" t="s">
        <v>53</v>
      </c>
      <c r="Q62" s="124"/>
    </row>
    <row r="63" spans="1:17" s="11" customFormat="1" ht="27" customHeight="1">
      <c r="A63" s="124"/>
      <c r="B63" s="124"/>
      <c r="C63" s="124"/>
      <c r="D63" s="121"/>
      <c r="E63" s="122"/>
      <c r="F63" s="122"/>
      <c r="G63" s="122"/>
      <c r="H63" s="123"/>
      <c r="I63" s="156"/>
      <c r="J63" s="157"/>
      <c r="K63" s="194"/>
      <c r="L63" s="194"/>
      <c r="M63" s="194"/>
      <c r="N63" s="194"/>
      <c r="O63" s="194"/>
      <c r="P63" s="124"/>
      <c r="Q63" s="124"/>
    </row>
    <row r="64" spans="1:17" ht="12.75" customHeight="1">
      <c r="A64" s="110">
        <v>1</v>
      </c>
      <c r="B64" s="110"/>
      <c r="C64" s="110"/>
      <c r="D64" s="148">
        <v>2</v>
      </c>
      <c r="E64" s="149"/>
      <c r="F64" s="149"/>
      <c r="G64" s="149"/>
      <c r="H64" s="150"/>
      <c r="I64" s="148">
        <v>3</v>
      </c>
      <c r="J64" s="150"/>
      <c r="K64" s="110">
        <v>4</v>
      </c>
      <c r="L64" s="110"/>
      <c r="M64" s="110"/>
      <c r="N64" s="110"/>
      <c r="O64" s="110"/>
      <c r="P64" s="110">
        <v>5</v>
      </c>
      <c r="Q64" s="110"/>
    </row>
    <row r="65" spans="1:17" s="11" customFormat="1" ht="27" customHeight="1">
      <c r="A65" s="207" t="s">
        <v>59</v>
      </c>
      <c r="B65" s="207"/>
      <c r="C65" s="207"/>
      <c r="D65" s="103"/>
      <c r="E65" s="104"/>
      <c r="F65" s="104"/>
      <c r="G65" s="104"/>
      <c r="H65" s="105"/>
      <c r="I65" s="93"/>
      <c r="J65" s="87"/>
      <c r="K65" s="93"/>
      <c r="L65" s="208"/>
      <c r="M65" s="208"/>
      <c r="N65" s="208"/>
      <c r="O65" s="87"/>
      <c r="P65" s="93"/>
      <c r="Q65" s="87"/>
    </row>
    <row r="66" spans="1:17" s="11" customFormat="1" ht="27" customHeight="1">
      <c r="A66" s="207" t="s">
        <v>60</v>
      </c>
      <c r="B66" s="207"/>
      <c r="C66" s="207"/>
      <c r="D66" s="103"/>
      <c r="E66" s="104"/>
      <c r="F66" s="104"/>
      <c r="G66" s="104"/>
      <c r="H66" s="105"/>
      <c r="I66" s="93"/>
      <c r="J66" s="87"/>
      <c r="K66" s="93"/>
      <c r="L66" s="208"/>
      <c r="M66" s="208"/>
      <c r="N66" s="208"/>
      <c r="O66" s="87"/>
      <c r="P66" s="93"/>
      <c r="Q66" s="87"/>
    </row>
    <row r="67" spans="1:17" s="11" customFormat="1" ht="27" customHeight="1">
      <c r="A67" s="207" t="s">
        <v>61</v>
      </c>
      <c r="B67" s="207"/>
      <c r="C67" s="207"/>
      <c r="D67" s="103"/>
      <c r="E67" s="104"/>
      <c r="F67" s="104"/>
      <c r="G67" s="104"/>
      <c r="H67" s="105"/>
      <c r="I67" s="93"/>
      <c r="J67" s="87"/>
      <c r="K67" s="93"/>
      <c r="L67" s="208"/>
      <c r="M67" s="208"/>
      <c r="N67" s="208"/>
      <c r="O67" s="87"/>
      <c r="P67" s="93"/>
      <c r="Q67" s="87"/>
    </row>
    <row r="68" spans="1:17" s="11" customFormat="1" ht="27" customHeight="1">
      <c r="A68" s="207" t="s">
        <v>62</v>
      </c>
      <c r="B68" s="207"/>
      <c r="C68" s="207"/>
      <c r="D68" s="103"/>
      <c r="E68" s="104"/>
      <c r="F68" s="104"/>
      <c r="G68" s="104"/>
      <c r="H68" s="105"/>
      <c r="I68" s="93"/>
      <c r="J68" s="87"/>
      <c r="K68" s="93"/>
      <c r="L68" s="208"/>
      <c r="M68" s="208"/>
      <c r="N68" s="208"/>
      <c r="O68" s="87"/>
      <c r="P68" s="93"/>
      <c r="Q68" s="87"/>
    </row>
    <row r="69" spans="1:17" s="11" customFormat="1" ht="19.5" customHeight="1">
      <c r="A69" s="241" t="s">
        <v>63</v>
      </c>
      <c r="B69" s="241"/>
      <c r="C69" s="241"/>
      <c r="D69" s="103"/>
      <c r="E69" s="104"/>
      <c r="F69" s="104"/>
      <c r="G69" s="104"/>
      <c r="H69" s="105"/>
      <c r="I69" s="93"/>
      <c r="J69" s="87"/>
      <c r="K69" s="93"/>
      <c r="L69" s="208"/>
      <c r="M69" s="208"/>
      <c r="N69" s="208"/>
      <c r="O69" s="87"/>
      <c r="P69" s="93"/>
      <c r="Q69" s="87"/>
    </row>
    <row r="71" spans="1:17" s="39" customFormat="1" ht="27.75" customHeight="1">
      <c r="A71" s="20" t="s">
        <v>64</v>
      </c>
      <c r="B71" s="181" t="s">
        <v>65</v>
      </c>
      <c r="C71" s="181"/>
      <c r="D71" s="181"/>
      <c r="E71" s="181"/>
      <c r="F71" s="181"/>
      <c r="G71" s="181"/>
      <c r="H71" s="181"/>
      <c r="I71" s="181"/>
      <c r="J71" s="181"/>
      <c r="K71" s="181"/>
      <c r="L71" s="181"/>
      <c r="M71" s="181"/>
      <c r="N71" s="181"/>
      <c r="O71" s="181"/>
      <c r="P71" s="181"/>
      <c r="Q71" s="181"/>
    </row>
    <row r="73" spans="1:17" s="11" customFormat="1" ht="33.75" customHeight="1">
      <c r="A73" s="40" t="s">
        <v>44</v>
      </c>
      <c r="B73" s="35" t="s">
        <v>45</v>
      </c>
      <c r="C73" s="103" t="s">
        <v>66</v>
      </c>
      <c r="D73" s="104"/>
      <c r="E73" s="105"/>
      <c r="F73" s="103" t="s">
        <v>67</v>
      </c>
      <c r="G73" s="105"/>
      <c r="H73" s="103" t="s">
        <v>68</v>
      </c>
      <c r="I73" s="104"/>
      <c r="J73" s="104"/>
      <c r="K73" s="105"/>
      <c r="L73" s="223" t="s">
        <v>69</v>
      </c>
      <c r="M73" s="212"/>
      <c r="N73" s="213"/>
      <c r="O73" s="223" t="s">
        <v>70</v>
      </c>
      <c r="P73" s="224"/>
      <c r="Q73" s="225"/>
    </row>
    <row r="74" spans="1:17" ht="13.5" customHeight="1">
      <c r="A74" s="41">
        <v>1</v>
      </c>
      <c r="B74" s="35">
        <v>2</v>
      </c>
      <c r="C74" s="148">
        <v>3</v>
      </c>
      <c r="D74" s="149"/>
      <c r="E74" s="150"/>
      <c r="F74" s="148">
        <v>4</v>
      </c>
      <c r="G74" s="150"/>
      <c r="H74" s="148">
        <v>5</v>
      </c>
      <c r="I74" s="212"/>
      <c r="J74" s="212"/>
      <c r="K74" s="213"/>
      <c r="L74" s="42"/>
      <c r="M74" s="43"/>
      <c r="N74" s="44"/>
      <c r="O74" s="228">
        <v>6</v>
      </c>
      <c r="P74" s="212"/>
      <c r="Q74" s="213"/>
    </row>
    <row r="75" spans="1:17" ht="31.5" customHeight="1">
      <c r="A75" s="45"/>
      <c r="B75" s="235">
        <v>1412010</v>
      </c>
      <c r="C75" s="260" t="s">
        <v>146</v>
      </c>
      <c r="D75" s="261"/>
      <c r="E75" s="261"/>
      <c r="F75" s="261"/>
      <c r="G75" s="261"/>
      <c r="H75" s="261"/>
      <c r="I75" s="261"/>
      <c r="J75" s="261"/>
      <c r="K75" s="261"/>
      <c r="L75" s="261"/>
      <c r="M75" s="261"/>
      <c r="N75" s="261"/>
      <c r="O75" s="261"/>
      <c r="P75" s="261"/>
      <c r="Q75" s="262"/>
    </row>
    <row r="76" spans="1:17" ht="15" customHeight="1">
      <c r="A76" s="46">
        <v>1</v>
      </c>
      <c r="B76" s="236"/>
      <c r="C76" s="173" t="s">
        <v>71</v>
      </c>
      <c r="D76" s="174"/>
      <c r="E76" s="174"/>
      <c r="F76" s="174"/>
      <c r="G76" s="174"/>
      <c r="H76" s="174"/>
      <c r="I76" s="174"/>
      <c r="J76" s="174"/>
      <c r="K76" s="175"/>
      <c r="L76" s="34"/>
      <c r="M76" s="34"/>
      <c r="N76" s="34"/>
      <c r="O76" s="47"/>
      <c r="P76" s="48"/>
      <c r="Q76" s="49"/>
    </row>
    <row r="77" spans="1:17" ht="21.75" customHeight="1">
      <c r="A77" s="45"/>
      <c r="B77" s="236"/>
      <c r="C77" s="170" t="s">
        <v>72</v>
      </c>
      <c r="D77" s="171"/>
      <c r="E77" s="172"/>
      <c r="F77" s="166" t="s">
        <v>73</v>
      </c>
      <c r="G77" s="166"/>
      <c r="H77" s="229" t="s">
        <v>74</v>
      </c>
      <c r="I77" s="230"/>
      <c r="J77" s="230"/>
      <c r="K77" s="231"/>
      <c r="L77" s="50">
        <v>3</v>
      </c>
      <c r="M77" s="50">
        <v>1</v>
      </c>
      <c r="N77" s="50">
        <f>L77+M77</f>
        <v>4</v>
      </c>
      <c r="O77" s="88">
        <v>3</v>
      </c>
      <c r="P77" s="212"/>
      <c r="Q77" s="213"/>
    </row>
    <row r="78" spans="1:17" ht="29.25" customHeight="1">
      <c r="A78" s="45"/>
      <c r="B78" s="236"/>
      <c r="C78" s="170" t="s">
        <v>75</v>
      </c>
      <c r="D78" s="171"/>
      <c r="E78" s="172"/>
      <c r="F78" s="166" t="s">
        <v>73</v>
      </c>
      <c r="G78" s="166"/>
      <c r="H78" s="232"/>
      <c r="I78" s="233"/>
      <c r="J78" s="233"/>
      <c r="K78" s="234"/>
      <c r="L78" s="50">
        <v>3784.75</v>
      </c>
      <c r="M78" s="50">
        <v>3</v>
      </c>
      <c r="N78" s="50">
        <f>L78+M78</f>
        <v>3787.75</v>
      </c>
      <c r="O78" s="88">
        <v>3830</v>
      </c>
      <c r="P78" s="89"/>
      <c r="Q78" s="86"/>
    </row>
    <row r="79" spans="1:17" ht="19.5" customHeight="1">
      <c r="A79" s="45"/>
      <c r="B79" s="236"/>
      <c r="C79" s="209" t="s">
        <v>76</v>
      </c>
      <c r="D79" s="210"/>
      <c r="E79" s="211"/>
      <c r="F79" s="226" t="s">
        <v>73</v>
      </c>
      <c r="G79" s="227"/>
      <c r="H79" s="209"/>
      <c r="I79" s="249"/>
      <c r="J79" s="249"/>
      <c r="K79" s="250"/>
      <c r="L79" s="51">
        <f>SUM(L80:L82)</f>
        <v>0</v>
      </c>
      <c r="M79" s="51"/>
      <c r="N79" s="51">
        <f aca="true" t="shared" si="0" ref="N79:N87">L79+M79</f>
        <v>0</v>
      </c>
      <c r="O79" s="204">
        <f>O80+O81+O82</f>
        <v>889.25</v>
      </c>
      <c r="P79" s="205"/>
      <c r="Q79" s="206"/>
    </row>
    <row r="80" spans="1:17" ht="21.75" customHeight="1">
      <c r="A80" s="45"/>
      <c r="B80" s="236"/>
      <c r="C80" s="238" t="s">
        <v>77</v>
      </c>
      <c r="D80" s="239"/>
      <c r="E80" s="240"/>
      <c r="F80" s="182" t="s">
        <v>73</v>
      </c>
      <c r="G80" s="182"/>
      <c r="H80" s="251" t="s">
        <v>78</v>
      </c>
      <c r="I80" s="252"/>
      <c r="J80" s="252"/>
      <c r="K80" s="253"/>
      <c r="L80" s="51" t="str">
        <f>H80</f>
        <v>штатний розпис установ</v>
      </c>
      <c r="M80" s="51"/>
      <c r="N80" s="51" t="e">
        <f t="shared" si="0"/>
        <v>#VALUE!</v>
      </c>
      <c r="O80" s="245">
        <v>17.5</v>
      </c>
      <c r="P80" s="246"/>
      <c r="Q80" s="247"/>
    </row>
    <row r="81" spans="1:17" ht="21.75" customHeight="1">
      <c r="A81" s="45"/>
      <c r="B81" s="236"/>
      <c r="C81" s="238" t="s">
        <v>79</v>
      </c>
      <c r="D81" s="239"/>
      <c r="E81" s="240"/>
      <c r="F81" s="182" t="s">
        <v>73</v>
      </c>
      <c r="G81" s="182"/>
      <c r="H81" s="254"/>
      <c r="I81" s="255"/>
      <c r="J81" s="255"/>
      <c r="K81" s="256"/>
      <c r="L81" s="51">
        <f>I81</f>
        <v>0</v>
      </c>
      <c r="M81" s="51"/>
      <c r="N81" s="51">
        <f t="shared" si="0"/>
        <v>0</v>
      </c>
      <c r="O81" s="245">
        <v>331.75</v>
      </c>
      <c r="P81" s="246"/>
      <c r="Q81" s="247"/>
    </row>
    <row r="82" spans="1:17" ht="21.75" customHeight="1">
      <c r="A82" s="45"/>
      <c r="B82" s="236"/>
      <c r="C82" s="238" t="s">
        <v>80</v>
      </c>
      <c r="D82" s="239"/>
      <c r="E82" s="240"/>
      <c r="F82" s="182" t="s">
        <v>73</v>
      </c>
      <c r="G82" s="182"/>
      <c r="H82" s="257"/>
      <c r="I82" s="258"/>
      <c r="J82" s="258"/>
      <c r="K82" s="259"/>
      <c r="L82" s="50">
        <f>I82</f>
        <v>0</v>
      </c>
      <c r="M82" s="50"/>
      <c r="N82" s="50">
        <f t="shared" si="0"/>
        <v>0</v>
      </c>
      <c r="O82" s="245">
        <v>540</v>
      </c>
      <c r="P82" s="246"/>
      <c r="Q82" s="247"/>
    </row>
    <row r="83" spans="1:17" ht="21.75" customHeight="1">
      <c r="A83" s="45"/>
      <c r="B83" s="236"/>
      <c r="C83" s="170" t="s">
        <v>81</v>
      </c>
      <c r="D83" s="171"/>
      <c r="E83" s="172"/>
      <c r="F83" s="166" t="s">
        <v>73</v>
      </c>
      <c r="G83" s="166"/>
      <c r="H83" s="214" t="s">
        <v>74</v>
      </c>
      <c r="I83" s="215"/>
      <c r="J83" s="215"/>
      <c r="K83" s="216"/>
      <c r="L83" s="50">
        <v>1406</v>
      </c>
      <c r="M83" s="50"/>
      <c r="N83" s="50">
        <f t="shared" si="0"/>
        <v>1406</v>
      </c>
      <c r="O83" s="242">
        <v>1416</v>
      </c>
      <c r="P83" s="243"/>
      <c r="Q83" s="244"/>
    </row>
    <row r="84" spans="1:17" ht="21.75" customHeight="1">
      <c r="A84" s="45"/>
      <c r="B84" s="236"/>
      <c r="C84" s="209" t="s">
        <v>82</v>
      </c>
      <c r="D84" s="210"/>
      <c r="E84" s="211"/>
      <c r="F84" s="182" t="s">
        <v>73</v>
      </c>
      <c r="G84" s="182"/>
      <c r="H84" s="217"/>
      <c r="I84" s="218"/>
      <c r="J84" s="218"/>
      <c r="K84" s="219"/>
      <c r="L84" s="51">
        <v>1085</v>
      </c>
      <c r="M84" s="51"/>
      <c r="N84" s="51">
        <f t="shared" si="0"/>
        <v>1085</v>
      </c>
      <c r="O84" s="245">
        <v>1095</v>
      </c>
      <c r="P84" s="246"/>
      <c r="Q84" s="247"/>
    </row>
    <row r="85" spans="1:17" ht="21.75" customHeight="1">
      <c r="A85" s="45"/>
      <c r="B85" s="236"/>
      <c r="C85" s="209" t="s">
        <v>83</v>
      </c>
      <c r="D85" s="210"/>
      <c r="E85" s="211"/>
      <c r="F85" s="182" t="s">
        <v>73</v>
      </c>
      <c r="G85" s="182"/>
      <c r="H85" s="217"/>
      <c r="I85" s="218"/>
      <c r="J85" s="218"/>
      <c r="K85" s="219"/>
      <c r="L85" s="50">
        <v>321</v>
      </c>
      <c r="M85" s="50"/>
      <c r="N85" s="50">
        <f t="shared" si="0"/>
        <v>321</v>
      </c>
      <c r="O85" s="242">
        <v>317</v>
      </c>
      <c r="P85" s="243"/>
      <c r="Q85" s="244"/>
    </row>
    <row r="86" spans="1:17" ht="21.75" customHeight="1">
      <c r="A86" s="45"/>
      <c r="B86" s="236"/>
      <c r="C86" s="170" t="s">
        <v>84</v>
      </c>
      <c r="D86" s="171"/>
      <c r="E86" s="172"/>
      <c r="F86" s="166" t="s">
        <v>85</v>
      </c>
      <c r="G86" s="166"/>
      <c r="H86" s="217"/>
      <c r="I86" s="218"/>
      <c r="J86" s="218"/>
      <c r="K86" s="219"/>
      <c r="L86" s="52">
        <v>61886</v>
      </c>
      <c r="M86" s="51"/>
      <c r="N86" s="51">
        <f t="shared" si="0"/>
        <v>61886</v>
      </c>
      <c r="O86" s="96">
        <v>113767.6</v>
      </c>
      <c r="P86" s="97"/>
      <c r="Q86" s="98"/>
    </row>
    <row r="87" spans="1:17" ht="21.75" customHeight="1">
      <c r="A87" s="45"/>
      <c r="B87" s="236"/>
      <c r="C87" s="209" t="s">
        <v>86</v>
      </c>
      <c r="D87" s="210"/>
      <c r="E87" s="211"/>
      <c r="F87" s="166" t="s">
        <v>85</v>
      </c>
      <c r="G87" s="166"/>
      <c r="H87" s="220"/>
      <c r="I87" s="221"/>
      <c r="J87" s="221"/>
      <c r="K87" s="222"/>
      <c r="L87" s="51">
        <v>19859.8</v>
      </c>
      <c r="M87" s="51"/>
      <c r="N87" s="51">
        <f t="shared" si="0"/>
        <v>19859.8</v>
      </c>
      <c r="O87" s="101">
        <v>35988.6</v>
      </c>
      <c r="P87" s="102"/>
      <c r="Q87" s="94"/>
    </row>
    <row r="88" spans="1:17" ht="17.25" customHeight="1">
      <c r="A88" s="46">
        <v>2</v>
      </c>
      <c r="B88" s="236"/>
      <c r="C88" s="173" t="s">
        <v>87</v>
      </c>
      <c r="D88" s="174"/>
      <c r="E88" s="174"/>
      <c r="F88" s="174"/>
      <c r="G88" s="174"/>
      <c r="H88" s="174"/>
      <c r="I88" s="174"/>
      <c r="J88" s="174"/>
      <c r="K88" s="175"/>
      <c r="L88" s="32"/>
      <c r="M88" s="32"/>
      <c r="N88" s="32"/>
      <c r="O88" s="103"/>
      <c r="P88" s="104"/>
      <c r="Q88" s="105"/>
    </row>
    <row r="89" spans="1:17" ht="27.75" customHeight="1">
      <c r="A89" s="45"/>
      <c r="B89" s="236"/>
      <c r="C89" s="170" t="s">
        <v>88</v>
      </c>
      <c r="D89" s="171"/>
      <c r="E89" s="172"/>
      <c r="F89" s="166" t="s">
        <v>89</v>
      </c>
      <c r="G89" s="166"/>
      <c r="H89" s="214" t="s">
        <v>74</v>
      </c>
      <c r="I89" s="215"/>
      <c r="J89" s="215"/>
      <c r="K89" s="216"/>
      <c r="L89" s="50">
        <v>273</v>
      </c>
      <c r="M89" s="50"/>
      <c r="N89" s="50">
        <f aca="true" t="shared" si="1" ref="N89:N94">L89+M89</f>
        <v>273</v>
      </c>
      <c r="O89" s="88">
        <v>361.7</v>
      </c>
      <c r="P89" s="89"/>
      <c r="Q89" s="86"/>
    </row>
    <row r="90" spans="1:17" ht="27.75" customHeight="1">
      <c r="A90" s="45"/>
      <c r="B90" s="236"/>
      <c r="C90" s="170" t="s">
        <v>90</v>
      </c>
      <c r="D90" s="171"/>
      <c r="E90" s="172"/>
      <c r="F90" s="166" t="s">
        <v>89</v>
      </c>
      <c r="G90" s="166"/>
      <c r="H90" s="217"/>
      <c r="I90" s="218"/>
      <c r="J90" s="218"/>
      <c r="K90" s="219"/>
      <c r="L90" s="50">
        <v>70</v>
      </c>
      <c r="M90" s="50"/>
      <c r="N90" s="50">
        <f t="shared" si="1"/>
        <v>70</v>
      </c>
      <c r="O90" s="101">
        <v>97.7</v>
      </c>
      <c r="P90" s="102"/>
      <c r="Q90" s="94"/>
    </row>
    <row r="91" spans="1:17" ht="32.25" customHeight="1">
      <c r="A91" s="45"/>
      <c r="B91" s="236"/>
      <c r="C91" s="170" t="s">
        <v>91</v>
      </c>
      <c r="D91" s="171"/>
      <c r="E91" s="172"/>
      <c r="F91" s="166" t="s">
        <v>89</v>
      </c>
      <c r="G91" s="166"/>
      <c r="H91" s="220"/>
      <c r="I91" s="221"/>
      <c r="J91" s="221"/>
      <c r="K91" s="222"/>
      <c r="L91" s="50">
        <v>2240</v>
      </c>
      <c r="M91" s="50"/>
      <c r="N91" s="50">
        <f t="shared" si="1"/>
        <v>2240</v>
      </c>
      <c r="O91" s="88">
        <f>2937+10.2</f>
        <v>2947.2</v>
      </c>
      <c r="P91" s="89"/>
      <c r="Q91" s="86"/>
    </row>
    <row r="92" spans="1:17" ht="27.75" customHeight="1">
      <c r="A92" s="45"/>
      <c r="B92" s="236"/>
      <c r="C92" s="170" t="s">
        <v>92</v>
      </c>
      <c r="D92" s="171"/>
      <c r="E92" s="172"/>
      <c r="F92" s="166" t="s">
        <v>93</v>
      </c>
      <c r="G92" s="166"/>
      <c r="H92" s="214" t="s">
        <v>94</v>
      </c>
      <c r="I92" s="215"/>
      <c r="J92" s="215"/>
      <c r="K92" s="216"/>
      <c r="L92" s="50"/>
      <c r="M92" s="50"/>
      <c r="N92" s="50">
        <f t="shared" si="1"/>
        <v>0</v>
      </c>
      <c r="O92" s="88">
        <f>O93+O94</f>
        <v>69000</v>
      </c>
      <c r="P92" s="89"/>
      <c r="Q92" s="86"/>
    </row>
    <row r="93" spans="1:17" ht="27.75" customHeight="1">
      <c r="A93" s="45"/>
      <c r="B93" s="236"/>
      <c r="C93" s="209" t="s">
        <v>95</v>
      </c>
      <c r="D93" s="210"/>
      <c r="E93" s="211"/>
      <c r="F93" s="182" t="s">
        <v>93</v>
      </c>
      <c r="G93" s="182"/>
      <c r="H93" s="217"/>
      <c r="I93" s="218"/>
      <c r="J93" s="218"/>
      <c r="K93" s="219"/>
      <c r="L93" s="50">
        <v>30750</v>
      </c>
      <c r="M93" s="50"/>
      <c r="N93" s="50">
        <f t="shared" si="1"/>
        <v>30750</v>
      </c>
      <c r="O93" s="88">
        <v>44000</v>
      </c>
      <c r="P93" s="89"/>
      <c r="Q93" s="86"/>
    </row>
    <row r="94" spans="1:17" ht="27.75" customHeight="1">
      <c r="A94" s="45"/>
      <c r="B94" s="237"/>
      <c r="C94" s="209" t="s">
        <v>96</v>
      </c>
      <c r="D94" s="210"/>
      <c r="E94" s="211"/>
      <c r="F94" s="182" t="s">
        <v>93</v>
      </c>
      <c r="G94" s="182"/>
      <c r="H94" s="220"/>
      <c r="I94" s="221"/>
      <c r="J94" s="221"/>
      <c r="K94" s="222"/>
      <c r="L94" s="50">
        <v>16500</v>
      </c>
      <c r="M94" s="50"/>
      <c r="N94" s="50">
        <f t="shared" si="1"/>
        <v>16500</v>
      </c>
      <c r="O94" s="88">
        <v>25000</v>
      </c>
      <c r="P94" s="89"/>
      <c r="Q94" s="86"/>
    </row>
    <row r="95" spans="1:17" ht="27.75" customHeight="1">
      <c r="A95" s="53">
        <v>3</v>
      </c>
      <c r="B95" s="188">
        <v>1412010</v>
      </c>
      <c r="C95" s="173" t="s">
        <v>97</v>
      </c>
      <c r="D95" s="174"/>
      <c r="E95" s="174"/>
      <c r="F95" s="174"/>
      <c r="G95" s="174"/>
      <c r="H95" s="174"/>
      <c r="I95" s="174"/>
      <c r="J95" s="174"/>
      <c r="K95" s="175"/>
      <c r="L95" s="32"/>
      <c r="M95" s="32"/>
      <c r="N95" s="32"/>
      <c r="O95" s="103"/>
      <c r="P95" s="104"/>
      <c r="Q95" s="105"/>
    </row>
    <row r="96" spans="1:17" ht="61.5" customHeight="1">
      <c r="A96" s="45"/>
      <c r="B96" s="189"/>
      <c r="C96" s="170" t="s">
        <v>98</v>
      </c>
      <c r="D96" s="171"/>
      <c r="E96" s="172"/>
      <c r="F96" s="88" t="s">
        <v>99</v>
      </c>
      <c r="G96" s="86"/>
      <c r="H96" s="169" t="s">
        <v>100</v>
      </c>
      <c r="I96" s="169"/>
      <c r="J96" s="169"/>
      <c r="K96" s="169"/>
      <c r="L96" s="54">
        <f>L89*1000/255/L84*100</f>
        <v>98.67172675521822</v>
      </c>
      <c r="M96" s="54"/>
      <c r="N96" s="54">
        <f aca="true" t="shared" si="2" ref="N96:N104">L96+M96</f>
        <v>98.67172675521822</v>
      </c>
      <c r="O96" s="96">
        <f>O89*1000/340/O84*100</f>
        <v>97.15283373623421</v>
      </c>
      <c r="P96" s="97"/>
      <c r="Q96" s="98"/>
    </row>
    <row r="97" spans="1:17" ht="63" customHeight="1">
      <c r="A97" s="45"/>
      <c r="B97" s="189"/>
      <c r="C97" s="170" t="s">
        <v>101</v>
      </c>
      <c r="D97" s="171"/>
      <c r="E97" s="172"/>
      <c r="F97" s="88" t="s">
        <v>99</v>
      </c>
      <c r="G97" s="86"/>
      <c r="H97" s="169" t="s">
        <v>102</v>
      </c>
      <c r="I97" s="169"/>
      <c r="J97" s="169"/>
      <c r="K97" s="169"/>
      <c r="L97" s="54">
        <f>L90*1000/189/L85*100</f>
        <v>115.38017768547364</v>
      </c>
      <c r="M97" s="54"/>
      <c r="N97" s="54">
        <f t="shared" si="2"/>
        <v>115.38017768547364</v>
      </c>
      <c r="O97" s="101">
        <f>O90*1000/251/O85*100</f>
        <v>122.78959870297987</v>
      </c>
      <c r="P97" s="102"/>
      <c r="Q97" s="94"/>
    </row>
    <row r="98" spans="1:17" ht="49.5" customHeight="1">
      <c r="A98" s="45"/>
      <c r="B98" s="189"/>
      <c r="C98" s="170" t="s">
        <v>103</v>
      </c>
      <c r="D98" s="171"/>
      <c r="E98" s="172"/>
      <c r="F98" s="88" t="s">
        <v>99</v>
      </c>
      <c r="G98" s="86"/>
      <c r="H98" s="169" t="s">
        <v>94</v>
      </c>
      <c r="I98" s="169"/>
      <c r="J98" s="169"/>
      <c r="K98" s="169"/>
      <c r="L98" s="51">
        <v>9</v>
      </c>
      <c r="M98" s="51"/>
      <c r="N98" s="51">
        <f t="shared" si="2"/>
        <v>9</v>
      </c>
      <c r="O98" s="132">
        <f>O89/O93*1000</f>
        <v>8.220454545454544</v>
      </c>
      <c r="P98" s="133"/>
      <c r="Q98" s="134"/>
    </row>
    <row r="99" spans="1:17" ht="34.5" customHeight="1">
      <c r="A99" s="45"/>
      <c r="B99" s="189"/>
      <c r="C99" s="170" t="s">
        <v>104</v>
      </c>
      <c r="D99" s="171"/>
      <c r="E99" s="172"/>
      <c r="F99" s="88" t="s">
        <v>99</v>
      </c>
      <c r="G99" s="86"/>
      <c r="H99" s="169" t="s">
        <v>94</v>
      </c>
      <c r="I99" s="169"/>
      <c r="J99" s="169"/>
      <c r="K99" s="169"/>
      <c r="L99" s="55">
        <v>6</v>
      </c>
      <c r="M99" s="55"/>
      <c r="N99" s="55">
        <f t="shared" si="2"/>
        <v>6</v>
      </c>
      <c r="O99" s="132">
        <f>O90/O94*1000</f>
        <v>3.908</v>
      </c>
      <c r="P99" s="133"/>
      <c r="Q99" s="134"/>
    </row>
    <row r="100" spans="1:17" ht="53.25" customHeight="1">
      <c r="A100" s="45"/>
      <c r="B100" s="189"/>
      <c r="C100" s="170" t="s">
        <v>105</v>
      </c>
      <c r="D100" s="171"/>
      <c r="E100" s="172"/>
      <c r="F100" s="88" t="s">
        <v>93</v>
      </c>
      <c r="G100" s="86"/>
      <c r="H100" s="169" t="s">
        <v>106</v>
      </c>
      <c r="I100" s="169"/>
      <c r="J100" s="169"/>
      <c r="K100" s="169"/>
      <c r="L100" s="56" t="e">
        <f>L91*1000/L82/189</f>
        <v>#DIV/0!</v>
      </c>
      <c r="M100" s="56"/>
      <c r="N100" s="56" t="e">
        <f t="shared" si="2"/>
        <v>#DIV/0!</v>
      </c>
      <c r="O100" s="135">
        <f>O91/O82*1000/251</f>
        <v>21.74413457281983</v>
      </c>
      <c r="P100" s="136"/>
      <c r="Q100" s="137"/>
    </row>
    <row r="101" spans="1:17" ht="63.75" customHeight="1">
      <c r="A101" s="45"/>
      <c r="B101" s="189"/>
      <c r="C101" s="170" t="s">
        <v>107</v>
      </c>
      <c r="D101" s="171"/>
      <c r="E101" s="172"/>
      <c r="F101" s="88" t="s">
        <v>93</v>
      </c>
      <c r="G101" s="86"/>
      <c r="H101" s="169" t="s">
        <v>108</v>
      </c>
      <c r="I101" s="169"/>
      <c r="J101" s="169"/>
      <c r="K101" s="169"/>
      <c r="L101" s="56" t="e">
        <f>L93/L81*9/255</f>
        <v>#DIV/0!</v>
      </c>
      <c r="M101" s="56"/>
      <c r="N101" s="56" t="e">
        <f t="shared" si="2"/>
        <v>#DIV/0!</v>
      </c>
      <c r="O101" s="135">
        <f>O93/O81*9/340</f>
        <v>3.5107939181701315</v>
      </c>
      <c r="P101" s="136"/>
      <c r="Q101" s="137"/>
    </row>
    <row r="102" spans="1:17" ht="66.75" customHeight="1">
      <c r="A102" s="45"/>
      <c r="B102" s="189"/>
      <c r="C102" s="170" t="s">
        <v>109</v>
      </c>
      <c r="D102" s="171"/>
      <c r="E102" s="172"/>
      <c r="F102" s="88" t="s">
        <v>93</v>
      </c>
      <c r="G102" s="86"/>
      <c r="H102" s="169" t="s">
        <v>110</v>
      </c>
      <c r="I102" s="169"/>
      <c r="J102" s="169"/>
      <c r="K102" s="169"/>
      <c r="L102" s="57" t="e">
        <f>L94/L80/189*6</f>
        <v>#VALUE!</v>
      </c>
      <c r="M102" s="57"/>
      <c r="N102" s="57" t="e">
        <f t="shared" si="2"/>
        <v>#VALUE!</v>
      </c>
      <c r="O102" s="132">
        <f>O94/O80*6/251</f>
        <v>34.14911781445647</v>
      </c>
      <c r="P102" s="133"/>
      <c r="Q102" s="134"/>
    </row>
    <row r="103" spans="1:17" ht="65.25" customHeight="1">
      <c r="A103" s="45"/>
      <c r="B103" s="189"/>
      <c r="C103" s="170" t="s">
        <v>111</v>
      </c>
      <c r="D103" s="171"/>
      <c r="E103" s="172"/>
      <c r="F103" s="88" t="s">
        <v>112</v>
      </c>
      <c r="G103" s="86"/>
      <c r="H103" s="169" t="s">
        <v>113</v>
      </c>
      <c r="I103" s="169"/>
      <c r="J103" s="169"/>
      <c r="K103" s="169"/>
      <c r="L103" s="54">
        <f>L86/L78/9*1000</f>
        <v>1816.82336276431</v>
      </c>
      <c r="M103" s="54"/>
      <c r="N103" s="54">
        <f t="shared" si="2"/>
        <v>1816.82336276431</v>
      </c>
      <c r="O103" s="101">
        <f>O86/O78/12*1000</f>
        <v>2475.361183637946</v>
      </c>
      <c r="P103" s="102"/>
      <c r="Q103" s="94"/>
    </row>
    <row r="104" spans="1:19" ht="68.25" customHeight="1">
      <c r="A104" s="45"/>
      <c r="B104" s="189"/>
      <c r="C104" s="170" t="s">
        <v>114</v>
      </c>
      <c r="D104" s="171"/>
      <c r="E104" s="172"/>
      <c r="F104" s="88" t="s">
        <v>112</v>
      </c>
      <c r="G104" s="86"/>
      <c r="H104" s="169" t="s">
        <v>113</v>
      </c>
      <c r="I104" s="169"/>
      <c r="J104" s="169"/>
      <c r="K104" s="169"/>
      <c r="L104" s="54" t="e">
        <f>L87/L79/9*1000</f>
        <v>#DIV/0!</v>
      </c>
      <c r="M104" s="54"/>
      <c r="N104" s="54" t="e">
        <f t="shared" si="2"/>
        <v>#DIV/0!</v>
      </c>
      <c r="O104" s="101">
        <f>O87/O79/12*1000</f>
        <v>3372.5611470340177</v>
      </c>
      <c r="P104" s="102"/>
      <c r="Q104" s="94"/>
      <c r="R104" s="2">
        <v>3100</v>
      </c>
      <c r="S104" s="2">
        <f>R104*O79/1000</f>
        <v>2756.675</v>
      </c>
    </row>
    <row r="105" spans="1:17" ht="17.25" customHeight="1">
      <c r="A105" s="53">
        <v>4</v>
      </c>
      <c r="B105" s="189"/>
      <c r="C105" s="173" t="s">
        <v>115</v>
      </c>
      <c r="D105" s="174"/>
      <c r="E105" s="174"/>
      <c r="F105" s="174"/>
      <c r="G105" s="174"/>
      <c r="H105" s="174"/>
      <c r="I105" s="174"/>
      <c r="J105" s="174"/>
      <c r="K105" s="175"/>
      <c r="L105" s="32"/>
      <c r="M105" s="32"/>
      <c r="N105" s="32"/>
      <c r="O105" s="103"/>
      <c r="P105" s="104"/>
      <c r="Q105" s="105"/>
    </row>
    <row r="106" spans="1:17" ht="23.25" customHeight="1">
      <c r="A106" s="45"/>
      <c r="B106" s="189"/>
      <c r="C106" s="170" t="s">
        <v>116</v>
      </c>
      <c r="D106" s="171"/>
      <c r="E106" s="172"/>
      <c r="F106" s="88" t="s">
        <v>117</v>
      </c>
      <c r="G106" s="86"/>
      <c r="H106" s="166" t="s">
        <v>118</v>
      </c>
      <c r="I106" s="166"/>
      <c r="J106" s="166"/>
      <c r="K106" s="166"/>
      <c r="L106" s="50"/>
      <c r="M106" s="50"/>
      <c r="N106" s="50">
        <f>L106+M106</f>
        <v>0</v>
      </c>
      <c r="O106" s="106" t="s">
        <v>119</v>
      </c>
      <c r="P106" s="107"/>
      <c r="Q106" s="108"/>
    </row>
    <row r="107" spans="1:17" ht="29.25" customHeight="1">
      <c r="A107" s="45"/>
      <c r="B107" s="189"/>
      <c r="C107" s="170" t="s">
        <v>120</v>
      </c>
      <c r="D107" s="171"/>
      <c r="E107" s="172"/>
      <c r="F107" s="88" t="s">
        <v>117</v>
      </c>
      <c r="G107" s="86"/>
      <c r="H107" s="166" t="s">
        <v>118</v>
      </c>
      <c r="I107" s="166"/>
      <c r="J107" s="166"/>
      <c r="K107" s="166"/>
      <c r="L107" s="50"/>
      <c r="M107" s="50"/>
      <c r="N107" s="50">
        <f>L107+M107</f>
        <v>0</v>
      </c>
      <c r="O107" s="109" t="s">
        <v>119</v>
      </c>
      <c r="P107" s="109"/>
      <c r="Q107" s="109"/>
    </row>
    <row r="108" spans="1:17" s="59" customFormat="1" ht="28.5" customHeight="1">
      <c r="A108" s="58"/>
      <c r="B108" s="189"/>
      <c r="C108" s="198" t="s">
        <v>121</v>
      </c>
      <c r="D108" s="199"/>
      <c r="E108" s="200"/>
      <c r="F108" s="88" t="s">
        <v>117</v>
      </c>
      <c r="G108" s="86"/>
      <c r="H108" s="109" t="s">
        <v>118</v>
      </c>
      <c r="I108" s="109"/>
      <c r="J108" s="109"/>
      <c r="K108" s="109"/>
      <c r="L108" s="51">
        <v>1</v>
      </c>
      <c r="M108" s="51"/>
      <c r="N108" s="51">
        <f>L108+M108</f>
        <v>1</v>
      </c>
      <c r="O108" s="106">
        <v>1</v>
      </c>
      <c r="P108" s="107"/>
      <c r="Q108" s="108"/>
    </row>
    <row r="109" spans="1:17" s="59" customFormat="1" ht="21" customHeight="1">
      <c r="A109" s="58"/>
      <c r="B109" s="190"/>
      <c r="C109" s="198" t="s">
        <v>122</v>
      </c>
      <c r="D109" s="199"/>
      <c r="E109" s="200"/>
      <c r="F109" s="88" t="s">
        <v>117</v>
      </c>
      <c r="G109" s="86"/>
      <c r="H109" s="109" t="s">
        <v>118</v>
      </c>
      <c r="I109" s="109"/>
      <c r="J109" s="109"/>
      <c r="K109" s="109"/>
      <c r="L109" s="51">
        <v>-1</v>
      </c>
      <c r="M109" s="51"/>
      <c r="N109" s="51">
        <f>L109+M109</f>
        <v>-1</v>
      </c>
      <c r="O109" s="109">
        <v>-1</v>
      </c>
      <c r="P109" s="109"/>
      <c r="Q109" s="109"/>
    </row>
    <row r="110" spans="1:17" s="28" customFormat="1" ht="12.75" customHeight="1">
      <c r="A110" s="60"/>
      <c r="B110" s="61"/>
      <c r="C110" s="61"/>
      <c r="D110" s="61"/>
      <c r="E110" s="61"/>
      <c r="F110" s="61"/>
      <c r="G110" s="61"/>
      <c r="H110" s="61"/>
      <c r="I110" s="62"/>
      <c r="J110" s="62"/>
      <c r="K110" s="62"/>
      <c r="L110" s="62"/>
      <c r="M110" s="62"/>
      <c r="N110" s="62"/>
      <c r="O110" s="62"/>
      <c r="P110" s="62"/>
      <c r="Q110" s="62"/>
    </row>
    <row r="111" spans="1:8" s="39" customFormat="1" ht="16.5" customHeight="1">
      <c r="A111" s="20" t="s">
        <v>123</v>
      </c>
      <c r="B111" s="181" t="s">
        <v>147</v>
      </c>
      <c r="C111" s="181"/>
      <c r="D111" s="181"/>
      <c r="E111" s="181"/>
      <c r="F111" s="181"/>
      <c r="G111" s="181"/>
      <c r="H111" s="181"/>
    </row>
    <row r="112" ht="14.25" customHeight="1">
      <c r="Q112" s="63" t="s">
        <v>50</v>
      </c>
    </row>
    <row r="113" spans="1:17" s="11" customFormat="1" ht="55.5" customHeight="1">
      <c r="A113" s="197" t="s">
        <v>124</v>
      </c>
      <c r="B113" s="124" t="s">
        <v>125</v>
      </c>
      <c r="C113" s="124"/>
      <c r="D113" s="179" t="s">
        <v>45</v>
      </c>
      <c r="E113" s="103" t="s">
        <v>126</v>
      </c>
      <c r="F113" s="104"/>
      <c r="G113" s="105"/>
      <c r="H113" s="103" t="s">
        <v>127</v>
      </c>
      <c r="I113" s="104"/>
      <c r="J113" s="105"/>
      <c r="K113" s="103" t="s">
        <v>148</v>
      </c>
      <c r="L113" s="104"/>
      <c r="M113" s="104"/>
      <c r="N113" s="104"/>
      <c r="O113" s="104"/>
      <c r="P113" s="105"/>
      <c r="Q113" s="167" t="s">
        <v>128</v>
      </c>
    </row>
    <row r="114" spans="1:17" s="11" customFormat="1" ht="52.5" customHeight="1">
      <c r="A114" s="197"/>
      <c r="B114" s="124"/>
      <c r="C114" s="124"/>
      <c r="D114" s="180"/>
      <c r="E114" s="32" t="s">
        <v>129</v>
      </c>
      <c r="F114" s="32" t="s">
        <v>130</v>
      </c>
      <c r="G114" s="32" t="s">
        <v>131</v>
      </c>
      <c r="H114" s="32" t="s">
        <v>129</v>
      </c>
      <c r="I114" s="32" t="s">
        <v>130</v>
      </c>
      <c r="J114" s="32" t="s">
        <v>131</v>
      </c>
      <c r="K114" s="32" t="s">
        <v>129</v>
      </c>
      <c r="L114" s="32" t="s">
        <v>130</v>
      </c>
      <c r="M114" s="32" t="s">
        <v>131</v>
      </c>
      <c r="N114" s="32" t="s">
        <v>129</v>
      </c>
      <c r="O114" s="32" t="s">
        <v>130</v>
      </c>
      <c r="P114" s="32" t="s">
        <v>131</v>
      </c>
      <c r="Q114" s="168"/>
    </row>
    <row r="115" spans="1:17" s="69" customFormat="1" ht="11.25" customHeight="1">
      <c r="A115" s="64">
        <v>1</v>
      </c>
      <c r="B115" s="176">
        <v>2</v>
      </c>
      <c r="C115" s="176"/>
      <c r="D115" s="65">
        <v>3</v>
      </c>
      <c r="E115" s="66">
        <v>4</v>
      </c>
      <c r="F115" s="66">
        <v>5</v>
      </c>
      <c r="G115" s="66">
        <v>6</v>
      </c>
      <c r="H115" s="66">
        <v>7</v>
      </c>
      <c r="I115" s="66">
        <v>8</v>
      </c>
      <c r="J115" s="66">
        <v>9</v>
      </c>
      <c r="K115" s="66">
        <v>10</v>
      </c>
      <c r="L115" s="67">
        <v>12</v>
      </c>
      <c r="M115" s="68"/>
      <c r="N115" s="68"/>
      <c r="O115" s="66">
        <v>11</v>
      </c>
      <c r="P115" s="66">
        <v>12</v>
      </c>
      <c r="Q115" s="66">
        <v>13</v>
      </c>
    </row>
    <row r="116" spans="1:17" s="11" customFormat="1" ht="24" customHeight="1">
      <c r="A116" s="70"/>
      <c r="B116" s="177" t="s">
        <v>60</v>
      </c>
      <c r="C116" s="178"/>
      <c r="D116" s="71"/>
      <c r="E116" s="72"/>
      <c r="F116" s="73"/>
      <c r="G116" s="73"/>
      <c r="H116" s="73"/>
      <c r="I116" s="73"/>
      <c r="J116" s="73"/>
      <c r="K116" s="73"/>
      <c r="L116" s="74"/>
      <c r="M116" s="75"/>
      <c r="N116" s="75"/>
      <c r="O116" s="76"/>
      <c r="P116" s="76"/>
      <c r="Q116" s="76"/>
    </row>
    <row r="117" spans="1:17" s="11" customFormat="1" ht="24" customHeight="1">
      <c r="A117" s="70"/>
      <c r="B117" s="177" t="s">
        <v>132</v>
      </c>
      <c r="C117" s="178"/>
      <c r="D117" s="71"/>
      <c r="E117" s="72"/>
      <c r="F117" s="73"/>
      <c r="G117" s="77"/>
      <c r="H117" s="73"/>
      <c r="I117" s="73"/>
      <c r="J117" s="77"/>
      <c r="K117" s="73"/>
      <c r="L117" s="74"/>
      <c r="M117" s="75"/>
      <c r="N117" s="75"/>
      <c r="O117" s="76"/>
      <c r="P117" s="76"/>
      <c r="Q117" s="76"/>
    </row>
    <row r="118" spans="1:17" s="11" customFormat="1" ht="24" customHeight="1">
      <c r="A118" s="70"/>
      <c r="B118" s="177" t="s">
        <v>133</v>
      </c>
      <c r="C118" s="178"/>
      <c r="D118" s="71"/>
      <c r="E118" s="72"/>
      <c r="F118" s="73"/>
      <c r="G118" s="77"/>
      <c r="H118" s="78"/>
      <c r="I118" s="73"/>
      <c r="J118" s="77"/>
      <c r="K118" s="78"/>
      <c r="L118" s="74"/>
      <c r="M118" s="75"/>
      <c r="N118" s="75"/>
      <c r="O118" s="76"/>
      <c r="P118" s="76"/>
      <c r="Q118" s="76"/>
    </row>
    <row r="119" spans="1:17" s="11" customFormat="1" ht="24" customHeight="1">
      <c r="A119" s="70"/>
      <c r="B119" s="177" t="s">
        <v>134</v>
      </c>
      <c r="C119" s="178"/>
      <c r="D119" s="71"/>
      <c r="E119" s="79" t="s">
        <v>119</v>
      </c>
      <c r="F119" s="77"/>
      <c r="G119" s="77"/>
      <c r="H119" s="79" t="s">
        <v>119</v>
      </c>
      <c r="I119" s="77"/>
      <c r="J119" s="77"/>
      <c r="K119" s="79" t="s">
        <v>119</v>
      </c>
      <c r="L119" s="74"/>
      <c r="M119" s="75"/>
      <c r="N119" s="75"/>
      <c r="O119" s="76"/>
      <c r="P119" s="76"/>
      <c r="Q119" s="76"/>
    </row>
    <row r="120" spans="1:17" s="11" customFormat="1" ht="24" customHeight="1">
      <c r="A120" s="70"/>
      <c r="B120" s="177" t="s">
        <v>62</v>
      </c>
      <c r="C120" s="178"/>
      <c r="D120" s="71"/>
      <c r="E120" s="79"/>
      <c r="F120" s="77"/>
      <c r="G120" s="77"/>
      <c r="H120" s="79"/>
      <c r="I120" s="77"/>
      <c r="J120" s="77"/>
      <c r="K120" s="79"/>
      <c r="L120" s="74"/>
      <c r="M120" s="75"/>
      <c r="N120" s="75"/>
      <c r="O120" s="76"/>
      <c r="P120" s="76"/>
      <c r="Q120" s="76"/>
    </row>
    <row r="121" spans="1:17" s="11" customFormat="1" ht="24" customHeight="1">
      <c r="A121" s="70"/>
      <c r="B121" s="177" t="s">
        <v>135</v>
      </c>
      <c r="C121" s="178"/>
      <c r="D121" s="71"/>
      <c r="E121" s="72"/>
      <c r="F121" s="73"/>
      <c r="G121" s="73"/>
      <c r="H121" s="73"/>
      <c r="I121" s="73"/>
      <c r="J121" s="73"/>
      <c r="K121" s="73"/>
      <c r="L121" s="74"/>
      <c r="M121" s="75"/>
      <c r="N121" s="75"/>
      <c r="O121" s="76"/>
      <c r="P121" s="76"/>
      <c r="Q121" s="76"/>
    </row>
    <row r="122" spans="1:17" s="11" customFormat="1" ht="24" customHeight="1">
      <c r="A122" s="70"/>
      <c r="B122" s="177" t="s">
        <v>62</v>
      </c>
      <c r="C122" s="178"/>
      <c r="D122" s="71"/>
      <c r="E122" s="72"/>
      <c r="F122" s="73"/>
      <c r="G122" s="73"/>
      <c r="H122" s="73"/>
      <c r="I122" s="73"/>
      <c r="J122" s="73"/>
      <c r="K122" s="73"/>
      <c r="L122" s="74"/>
      <c r="M122" s="75"/>
      <c r="N122" s="75"/>
      <c r="O122" s="76"/>
      <c r="P122" s="76"/>
      <c r="Q122" s="76"/>
    </row>
    <row r="123" spans="1:17" s="11" customFormat="1" ht="15" customHeight="1">
      <c r="A123" s="70"/>
      <c r="B123" s="177" t="s">
        <v>136</v>
      </c>
      <c r="C123" s="178"/>
      <c r="D123" s="71"/>
      <c r="E123" s="72"/>
      <c r="F123" s="77"/>
      <c r="G123" s="77"/>
      <c r="H123" s="77"/>
      <c r="I123" s="77"/>
      <c r="J123" s="77"/>
      <c r="K123" s="77"/>
      <c r="L123" s="74"/>
      <c r="M123" s="75"/>
      <c r="N123" s="75"/>
      <c r="O123" s="76"/>
      <c r="P123" s="76"/>
      <c r="Q123" s="76"/>
    </row>
    <row r="124" spans="1:5" s="28" customFormat="1" ht="12.75">
      <c r="A124" s="80"/>
      <c r="B124" s="27"/>
      <c r="C124" s="27"/>
      <c r="D124" s="27"/>
      <c r="E124" s="27"/>
    </row>
    <row r="125" spans="2:18" ht="12.75" customHeight="1">
      <c r="B125" s="184" t="s">
        <v>149</v>
      </c>
      <c r="C125" s="185"/>
      <c r="D125" s="185"/>
      <c r="E125" s="185"/>
      <c r="F125" s="185"/>
      <c r="G125" s="185"/>
      <c r="H125" s="185"/>
      <c r="I125" s="185"/>
      <c r="J125" s="185"/>
      <c r="K125" s="185"/>
      <c r="L125" s="185"/>
      <c r="M125" s="185"/>
      <c r="N125" s="185"/>
      <c r="O125" s="185"/>
      <c r="P125" s="185"/>
      <c r="Q125" s="185"/>
      <c r="R125" s="185"/>
    </row>
    <row r="126" spans="2:12" ht="12.75" customHeight="1">
      <c r="B126" s="186" t="s">
        <v>150</v>
      </c>
      <c r="C126" s="187"/>
      <c r="D126" s="187"/>
      <c r="E126" s="187"/>
      <c r="F126" s="187"/>
      <c r="G126" s="187"/>
      <c r="H126" s="187"/>
      <c r="I126" s="187"/>
      <c r="J126" s="187"/>
      <c r="K126" s="187"/>
      <c r="L126" s="187"/>
    </row>
    <row r="127" spans="2:12" ht="12.75" customHeight="1">
      <c r="B127" s="81" t="s">
        <v>151</v>
      </c>
      <c r="C127" s="82"/>
      <c r="D127" s="82"/>
      <c r="E127" s="82"/>
      <c r="F127" s="82"/>
      <c r="G127" s="82"/>
      <c r="H127" s="82"/>
      <c r="I127" s="82"/>
      <c r="J127" s="82"/>
      <c r="K127" s="82"/>
      <c r="L127" s="82"/>
    </row>
    <row r="128" spans="2:11" ht="13.5" customHeight="1">
      <c r="B128" s="82"/>
      <c r="C128" s="82"/>
      <c r="D128" s="82"/>
      <c r="E128" s="82"/>
      <c r="F128" s="82"/>
      <c r="G128" s="82"/>
      <c r="H128" s="82"/>
      <c r="I128" s="82"/>
      <c r="J128" s="82"/>
      <c r="K128" s="82"/>
    </row>
    <row r="129" spans="2:17" ht="15.75">
      <c r="B129" s="11" t="s">
        <v>152</v>
      </c>
      <c r="L129" s="141"/>
      <c r="M129" s="141"/>
      <c r="O129" s="183" t="s">
        <v>153</v>
      </c>
      <c r="P129" s="183"/>
      <c r="Q129" s="183"/>
    </row>
    <row r="130" spans="2:17" ht="14.25" customHeight="1">
      <c r="B130" s="11" t="s">
        <v>137</v>
      </c>
      <c r="L130" s="140" t="s">
        <v>138</v>
      </c>
      <c r="M130" s="140"/>
      <c r="O130" s="140" t="s">
        <v>139</v>
      </c>
      <c r="P130" s="140"/>
      <c r="Q130" s="140"/>
    </row>
    <row r="131" spans="1:17" s="11" customFormat="1" ht="14.25" customHeight="1">
      <c r="A131" s="20"/>
      <c r="O131" s="83"/>
      <c r="P131" s="83"/>
      <c r="Q131" s="83"/>
    </row>
    <row r="132" spans="1:17" s="11" customFormat="1" ht="16.5" customHeight="1">
      <c r="A132" s="20"/>
      <c r="B132" s="11" t="s">
        <v>140</v>
      </c>
      <c r="O132" s="84"/>
      <c r="P132" s="84"/>
      <c r="Q132" s="84"/>
    </row>
    <row r="133" spans="1:17" s="11" customFormat="1" ht="15.75">
      <c r="A133" s="20"/>
      <c r="B133" s="11" t="s">
        <v>141</v>
      </c>
      <c r="L133" s="139"/>
      <c r="M133" s="139"/>
      <c r="O133" s="183" t="s">
        <v>142</v>
      </c>
      <c r="P133" s="183"/>
      <c r="Q133" s="183"/>
    </row>
    <row r="134" spans="1:17" s="11" customFormat="1" ht="15.75">
      <c r="A134" s="20"/>
      <c r="B134" s="11" t="s">
        <v>137</v>
      </c>
      <c r="L134" s="138" t="s">
        <v>138</v>
      </c>
      <c r="M134" s="138"/>
      <c r="O134" s="138" t="s">
        <v>139</v>
      </c>
      <c r="P134" s="138"/>
      <c r="Q134" s="138"/>
    </row>
  </sheetData>
  <mergeCells count="265">
    <mergeCell ref="K15:Q15"/>
    <mergeCell ref="C90:E90"/>
    <mergeCell ref="H89:K91"/>
    <mergeCell ref="C107:E107"/>
    <mergeCell ref="C94:E94"/>
    <mergeCell ref="C95:K95"/>
    <mergeCell ref="C77:E77"/>
    <mergeCell ref="C83:E83"/>
    <mergeCell ref="C84:E84"/>
    <mergeCell ref="C85:E85"/>
    <mergeCell ref="C108:E108"/>
    <mergeCell ref="C97:E97"/>
    <mergeCell ref="C98:E98"/>
    <mergeCell ref="C99:E99"/>
    <mergeCell ref="C100:E100"/>
    <mergeCell ref="C74:E74"/>
    <mergeCell ref="C73:E73"/>
    <mergeCell ref="C75:Q75"/>
    <mergeCell ref="C76:K76"/>
    <mergeCell ref="H73:K73"/>
    <mergeCell ref="H74:K74"/>
    <mergeCell ref="F73:G73"/>
    <mergeCell ref="F74:G74"/>
    <mergeCell ref="F80:G80"/>
    <mergeCell ref="F81:G81"/>
    <mergeCell ref="F82:G82"/>
    <mergeCell ref="C80:E80"/>
    <mergeCell ref="C86:E86"/>
    <mergeCell ref="C87:E87"/>
    <mergeCell ref="C88:K88"/>
    <mergeCell ref="C89:E89"/>
    <mergeCell ref="F89:G89"/>
    <mergeCell ref="P69:Q69"/>
    <mergeCell ref="F85:G85"/>
    <mergeCell ref="F86:G86"/>
    <mergeCell ref="F87:G87"/>
    <mergeCell ref="H79:K79"/>
    <mergeCell ref="H80:K82"/>
    <mergeCell ref="H83:K87"/>
    <mergeCell ref="O83:Q83"/>
    <mergeCell ref="O84:Q84"/>
    <mergeCell ref="O78:Q78"/>
    <mergeCell ref="P66:Q66"/>
    <mergeCell ref="I67:J67"/>
    <mergeCell ref="K67:O67"/>
    <mergeCell ref="P67:Q67"/>
    <mergeCell ref="I66:J66"/>
    <mergeCell ref="K66:O66"/>
    <mergeCell ref="I68:J68"/>
    <mergeCell ref="P68:Q68"/>
    <mergeCell ref="I69:J69"/>
    <mergeCell ref="K64:O64"/>
    <mergeCell ref="P64:Q64"/>
    <mergeCell ref="I65:J65"/>
    <mergeCell ref="K65:O65"/>
    <mergeCell ref="P65:Q65"/>
    <mergeCell ref="K68:O68"/>
    <mergeCell ref="I64:J64"/>
    <mergeCell ref="I62:J63"/>
    <mergeCell ref="K62:O63"/>
    <mergeCell ref="P62:Q63"/>
    <mergeCell ref="K57:O57"/>
    <mergeCell ref="I57:J57"/>
    <mergeCell ref="I58:J58"/>
    <mergeCell ref="K58:O58"/>
    <mergeCell ref="B29:F42"/>
    <mergeCell ref="G34:Q34"/>
    <mergeCell ref="G35:Q35"/>
    <mergeCell ref="G36:Q36"/>
    <mergeCell ref="G37:Q37"/>
    <mergeCell ref="G29:Q29"/>
    <mergeCell ref="G40:Q40"/>
    <mergeCell ref="O85:Q85"/>
    <mergeCell ref="O80:Q80"/>
    <mergeCell ref="O81:Q81"/>
    <mergeCell ref="O82:Q82"/>
    <mergeCell ref="A68:C68"/>
    <mergeCell ref="A69:C69"/>
    <mergeCell ref="A64:C64"/>
    <mergeCell ref="D67:H67"/>
    <mergeCell ref="D68:H68"/>
    <mergeCell ref="D69:H69"/>
    <mergeCell ref="A67:C67"/>
    <mergeCell ref="A66:C66"/>
    <mergeCell ref="D64:H64"/>
    <mergeCell ref="D65:H65"/>
    <mergeCell ref="B71:Q71"/>
    <mergeCell ref="O74:Q74"/>
    <mergeCell ref="F77:G77"/>
    <mergeCell ref="F78:G78"/>
    <mergeCell ref="H77:K78"/>
    <mergeCell ref="B75:B94"/>
    <mergeCell ref="C81:E81"/>
    <mergeCell ref="C82:E82"/>
    <mergeCell ref="C78:E78"/>
    <mergeCell ref="C79:E79"/>
    <mergeCell ref="K69:O69"/>
    <mergeCell ref="C91:E91"/>
    <mergeCell ref="C92:E92"/>
    <mergeCell ref="C93:E93"/>
    <mergeCell ref="O77:Q77"/>
    <mergeCell ref="H92:K94"/>
    <mergeCell ref="O73:Q73"/>
    <mergeCell ref="L73:N73"/>
    <mergeCell ref="F79:G79"/>
    <mergeCell ref="F94:G94"/>
    <mergeCell ref="A113:A114"/>
    <mergeCell ref="C109:E109"/>
    <mergeCell ref="B55:B56"/>
    <mergeCell ref="C55:C56"/>
    <mergeCell ref="B60:Q60"/>
    <mergeCell ref="F83:G83"/>
    <mergeCell ref="F84:G84"/>
    <mergeCell ref="A62:C63"/>
    <mergeCell ref="O79:Q79"/>
    <mergeCell ref="A65:C65"/>
    <mergeCell ref="A51:B51"/>
    <mergeCell ref="A55:A56"/>
    <mergeCell ref="K55:O56"/>
    <mergeCell ref="F51:Q51"/>
    <mergeCell ref="P54:Q54"/>
    <mergeCell ref="B125:R125"/>
    <mergeCell ref="B126:L126"/>
    <mergeCell ref="B95:B109"/>
    <mergeCell ref="F104:G104"/>
    <mergeCell ref="C96:E96"/>
    <mergeCell ref="B122:C122"/>
    <mergeCell ref="B121:C121"/>
    <mergeCell ref="B116:C116"/>
    <mergeCell ref="B117:C117"/>
    <mergeCell ref="B119:C119"/>
    <mergeCell ref="O134:Q134"/>
    <mergeCell ref="O130:Q130"/>
    <mergeCell ref="O129:Q129"/>
    <mergeCell ref="O133:Q133"/>
    <mergeCell ref="F93:G93"/>
    <mergeCell ref="H100:K100"/>
    <mergeCell ref="H101:K101"/>
    <mergeCell ref="H102:K102"/>
    <mergeCell ref="F90:G90"/>
    <mergeCell ref="F91:G91"/>
    <mergeCell ref="F92:G92"/>
    <mergeCell ref="B123:C123"/>
    <mergeCell ref="B111:H111"/>
    <mergeCell ref="B113:C114"/>
    <mergeCell ref="H96:K96"/>
    <mergeCell ref="H97:K97"/>
    <mergeCell ref="H98:K98"/>
    <mergeCell ref="H99:K99"/>
    <mergeCell ref="B115:C115"/>
    <mergeCell ref="B120:C120"/>
    <mergeCell ref="B118:C118"/>
    <mergeCell ref="F96:G96"/>
    <mergeCell ref="F97:G97"/>
    <mergeCell ref="F98:G98"/>
    <mergeCell ref="F99:G99"/>
    <mergeCell ref="D113:D114"/>
    <mergeCell ref="F100:G100"/>
    <mergeCell ref="F101:G101"/>
    <mergeCell ref="E113:G113"/>
    <mergeCell ref="C101:E101"/>
    <mergeCell ref="C102:E102"/>
    <mergeCell ref="F108:G108"/>
    <mergeCell ref="F109:G109"/>
    <mergeCell ref="C106:E106"/>
    <mergeCell ref="F102:G102"/>
    <mergeCell ref="C103:E103"/>
    <mergeCell ref="C104:E104"/>
    <mergeCell ref="C105:K105"/>
    <mergeCell ref="H103:K103"/>
    <mergeCell ref="H104:K104"/>
    <mergeCell ref="F106:G106"/>
    <mergeCell ref="F107:G107"/>
    <mergeCell ref="F103:G103"/>
    <mergeCell ref="A50:B50"/>
    <mergeCell ref="F50:Q50"/>
    <mergeCell ref="K113:P113"/>
    <mergeCell ref="H106:K106"/>
    <mergeCell ref="H107:K107"/>
    <mergeCell ref="H108:K108"/>
    <mergeCell ref="H109:K109"/>
    <mergeCell ref="H113:J113"/>
    <mergeCell ref="O109:Q109"/>
    <mergeCell ref="Q113:Q114"/>
    <mergeCell ref="B19:C19"/>
    <mergeCell ref="F23:M23"/>
    <mergeCell ref="D57:H57"/>
    <mergeCell ref="D58:H58"/>
    <mergeCell ref="I55:J56"/>
    <mergeCell ref="B20:C20"/>
    <mergeCell ref="B28:N28"/>
    <mergeCell ref="D50:E50"/>
    <mergeCell ref="D51:E51"/>
    <mergeCell ref="D55:H56"/>
    <mergeCell ref="B23:C23"/>
    <mergeCell ref="F26:K26"/>
    <mergeCell ref="F20:M20"/>
    <mergeCell ref="B26:C26"/>
    <mergeCell ref="B22:C22"/>
    <mergeCell ref="A45:A46"/>
    <mergeCell ref="B45:F46"/>
    <mergeCell ref="G42:Q42"/>
    <mergeCell ref="G30:Q30"/>
    <mergeCell ref="G45:Q46"/>
    <mergeCell ref="A29:A42"/>
    <mergeCell ref="G38:Q38"/>
    <mergeCell ref="G31:Q31"/>
    <mergeCell ref="G32:Q32"/>
    <mergeCell ref="G33:Q33"/>
    <mergeCell ref="L134:M134"/>
    <mergeCell ref="L133:M133"/>
    <mergeCell ref="L130:M130"/>
    <mergeCell ref="L129:M129"/>
    <mergeCell ref="O102:Q102"/>
    <mergeCell ref="O86:Q86"/>
    <mergeCell ref="O87:Q87"/>
    <mergeCell ref="O88:Q88"/>
    <mergeCell ref="O89:Q89"/>
    <mergeCell ref="O98:Q98"/>
    <mergeCell ref="O99:Q99"/>
    <mergeCell ref="O100:Q100"/>
    <mergeCell ref="O101:Q101"/>
    <mergeCell ref="O90:Q90"/>
    <mergeCell ref="O92:Q92"/>
    <mergeCell ref="O93:Q93"/>
    <mergeCell ref="O95:Q95"/>
    <mergeCell ref="O94:Q94"/>
    <mergeCell ref="D62:H63"/>
    <mergeCell ref="P55:Q56"/>
    <mergeCell ref="K1:Q3"/>
    <mergeCell ref="K4:Q4"/>
    <mergeCell ref="K6:Q6"/>
    <mergeCell ref="K7:Q7"/>
    <mergeCell ref="B17:Q17"/>
    <mergeCell ref="G39:Q39"/>
    <mergeCell ref="G41:Q41"/>
    <mergeCell ref="F19:P19"/>
    <mergeCell ref="O104:Q104"/>
    <mergeCell ref="P57:Q57"/>
    <mergeCell ref="K8:Q8"/>
    <mergeCell ref="K9:Q9"/>
    <mergeCell ref="B27:Q27"/>
    <mergeCell ref="B25:C25"/>
    <mergeCell ref="F25:P25"/>
    <mergeCell ref="F22:P22"/>
    <mergeCell ref="E16:K16"/>
    <mergeCell ref="D66:H66"/>
    <mergeCell ref="O105:Q105"/>
    <mergeCell ref="O106:Q106"/>
    <mergeCell ref="O107:Q107"/>
    <mergeCell ref="O108:Q108"/>
    <mergeCell ref="O103:Q103"/>
    <mergeCell ref="K10:Q10"/>
    <mergeCell ref="K14:Q14"/>
    <mergeCell ref="O96:Q96"/>
    <mergeCell ref="O97:Q97"/>
    <mergeCell ref="K11:Q11"/>
    <mergeCell ref="K12:Q12"/>
    <mergeCell ref="K13:Q13"/>
    <mergeCell ref="P58:Q58"/>
    <mergeCell ref="O91:Q91"/>
    <mergeCell ref="G44:Q44"/>
    <mergeCell ref="B44:F44"/>
    <mergeCell ref="G43:Q43"/>
    <mergeCell ref="B43:F43"/>
  </mergeCells>
  <printOptions/>
  <pageMargins left="0.23" right="0.18" top="0.2" bottom="0.2" header="0.23" footer="0.2"/>
  <pageSetup horizontalDpi="600" verticalDpi="600" orientation="landscape" paperSize="9" scale="73" r:id="rId1"/>
  <rowBreaks count="4" manualBreakCount="4">
    <brk id="44" max="15" man="1"/>
    <brk id="69" max="255" man="1"/>
    <brk id="94" max="15" man="1"/>
    <brk id="11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dc:creator>
  <cp:keywords/>
  <dc:description/>
  <cp:lastModifiedBy>Fedorchuk</cp:lastModifiedBy>
  <cp:lastPrinted>2016-08-03T06:45:46Z</cp:lastPrinted>
  <dcterms:created xsi:type="dcterms:W3CDTF">2016-05-12T12:41:08Z</dcterms:created>
  <dcterms:modified xsi:type="dcterms:W3CDTF">2016-08-03T07:07:25Z</dcterms:modified>
  <cp:category/>
  <cp:version/>
  <cp:contentType/>
  <cp:contentStatus/>
</cp:coreProperties>
</file>