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9440" windowHeight="11640" tabRatio="982" activeTab="2"/>
  </bookViews>
  <sheets>
    <sheet name="Додаток 1" sheetId="4" r:id="rId1"/>
    <sheet name="Обс.та джер., строки вик." sheetId="9" r:id="rId2"/>
    <sheet name="Додаток 2" sheetId="1" r:id="rId3"/>
    <sheet name="Додаток 3" sheetId="2" r:id="rId4"/>
    <sheet name="Додаток 5" sheetId="5" r:id="rId5"/>
  </sheets>
  <definedNames>
    <definedName name="_xlnm.Print_Area" localSheetId="3">'Додаток 3'!$A$1:$I$378</definedName>
  </definedNames>
  <calcPr calcId="125725"/>
</workbook>
</file>

<file path=xl/calcChain.xml><?xml version="1.0" encoding="utf-8"?>
<calcChain xmlns="http://schemas.openxmlformats.org/spreadsheetml/2006/main">
  <c r="I6" i="9"/>
  <c r="R174" i="1"/>
  <c r="T173"/>
  <c r="T174" s="1"/>
  <c r="Q174"/>
  <c r="S173"/>
  <c r="S174"/>
  <c r="P174"/>
  <c r="O174"/>
  <c r="H174"/>
  <c r="G174"/>
  <c r="R81"/>
  <c r="T80"/>
  <c r="T81"/>
  <c r="Q81"/>
  <c r="S80"/>
  <c r="S81"/>
  <c r="P81"/>
  <c r="O81"/>
  <c r="H81"/>
  <c r="G81"/>
  <c r="H8" i="9"/>
  <c r="S42" i="1" l="1"/>
  <c r="J9" i="9"/>
  <c r="J8"/>
  <c r="J7"/>
  <c r="J6"/>
  <c r="R235" i="1"/>
  <c r="Q235"/>
  <c r="R43"/>
  <c r="Q43"/>
  <c r="S188"/>
  <c r="S187"/>
  <c r="T171"/>
  <c r="S171"/>
  <c r="T169"/>
  <c r="S169"/>
  <c r="S167"/>
  <c r="T167"/>
  <c r="R142"/>
  <c r="Q142"/>
  <c r="T132"/>
  <c r="S132"/>
  <c r="T91"/>
  <c r="P142"/>
  <c r="O142"/>
  <c r="T130"/>
  <c r="S130"/>
  <c r="T126"/>
  <c r="S126"/>
  <c r="T90"/>
  <c r="S90"/>
  <c r="H142"/>
  <c r="G142"/>
  <c r="T141"/>
  <c r="S141"/>
  <c r="T140"/>
  <c r="S140"/>
  <c r="T139"/>
  <c r="S139"/>
  <c r="T138"/>
  <c r="S138"/>
  <c r="T137"/>
  <c r="S137"/>
  <c r="S136"/>
  <c r="I142"/>
  <c r="J142"/>
  <c r="K142"/>
  <c r="L142"/>
  <c r="M142"/>
  <c r="N142"/>
  <c r="S74"/>
  <c r="S73"/>
  <c r="S72"/>
  <c r="T71"/>
  <c r="S71"/>
  <c r="T70"/>
  <c r="S70"/>
  <c r="T69"/>
  <c r="S69"/>
  <c r="T68"/>
  <c r="S68"/>
  <c r="S53"/>
  <c r="T53"/>
  <c r="S54"/>
  <c r="T54"/>
  <c r="S55"/>
  <c r="T55"/>
  <c r="S56"/>
  <c r="T56"/>
  <c r="S57"/>
  <c r="T57"/>
  <c r="G58"/>
  <c r="H58"/>
  <c r="I58"/>
  <c r="J58"/>
  <c r="K58"/>
  <c r="L58"/>
  <c r="M58"/>
  <c r="N58"/>
  <c r="O58"/>
  <c r="P58"/>
  <c r="Q58"/>
  <c r="R58"/>
  <c r="S58"/>
  <c r="T58"/>
  <c r="T41"/>
  <c r="S41"/>
  <c r="T40"/>
  <c r="S40"/>
  <c r="T39"/>
  <c r="S39"/>
  <c r="T38"/>
  <c r="S38"/>
  <c r="T37"/>
  <c r="S37"/>
  <c r="T36"/>
  <c r="S36"/>
  <c r="T35"/>
  <c r="S35"/>
  <c r="T34"/>
  <c r="S34"/>
  <c r="T33"/>
  <c r="S33"/>
  <c r="T32"/>
  <c r="S32"/>
  <c r="T31"/>
  <c r="S31"/>
  <c r="T30"/>
  <c r="T43" s="1"/>
  <c r="S30"/>
  <c r="S43" s="1"/>
  <c r="P43"/>
  <c r="O43"/>
  <c r="H43"/>
  <c r="G43"/>
  <c r="G11" i="2"/>
  <c r="F11"/>
  <c r="E113"/>
  <c r="D113"/>
  <c r="E75"/>
  <c r="D75"/>
  <c r="E11"/>
  <c r="D11"/>
  <c r="R294" i="1"/>
  <c r="Q294"/>
  <c r="P294"/>
  <c r="I294"/>
  <c r="J294"/>
  <c r="K294"/>
  <c r="L294"/>
  <c r="M294"/>
  <c r="N294"/>
  <c r="O294"/>
  <c r="H294"/>
  <c r="G294"/>
  <c r="T293"/>
  <c r="T294" s="1"/>
  <c r="S293"/>
  <c r="S294" s="1"/>
  <c r="R286"/>
  <c r="Q286"/>
  <c r="P286"/>
  <c r="O286"/>
  <c r="H286"/>
  <c r="G286"/>
  <c r="T285"/>
  <c r="S285"/>
  <c r="T284"/>
  <c r="S284"/>
  <c r="T283"/>
  <c r="S283"/>
  <c r="R272"/>
  <c r="Q272"/>
  <c r="P272"/>
  <c r="I272"/>
  <c r="J272"/>
  <c r="K272"/>
  <c r="L272"/>
  <c r="M272"/>
  <c r="N272"/>
  <c r="O272"/>
  <c r="H272"/>
  <c r="G272"/>
  <c r="T271"/>
  <c r="S271"/>
  <c r="T270"/>
  <c r="S270"/>
  <c r="T269"/>
  <c r="S269"/>
  <c r="T268"/>
  <c r="S268"/>
  <c r="T267"/>
  <c r="T272" s="1"/>
  <c r="S267"/>
  <c r="S272" s="1"/>
  <c r="R257"/>
  <c r="Q257"/>
  <c r="P257"/>
  <c r="I257"/>
  <c r="J257"/>
  <c r="K257"/>
  <c r="L257"/>
  <c r="M257"/>
  <c r="N257"/>
  <c r="O257"/>
  <c r="H257"/>
  <c r="G257"/>
  <c r="T251"/>
  <c r="S251"/>
  <c r="T250"/>
  <c r="S250"/>
  <c r="T249"/>
  <c r="S249"/>
  <c r="T248"/>
  <c r="S248"/>
  <c r="T247"/>
  <c r="S247"/>
  <c r="T246"/>
  <c r="S246"/>
  <c r="T245"/>
  <c r="T257" s="1"/>
  <c r="S245"/>
  <c r="S257" s="1"/>
  <c r="P235"/>
  <c r="I235"/>
  <c r="J235"/>
  <c r="K235"/>
  <c r="L235"/>
  <c r="M235"/>
  <c r="N235"/>
  <c r="O235"/>
  <c r="H235"/>
  <c r="G235"/>
  <c r="T233"/>
  <c r="S233"/>
  <c r="T232"/>
  <c r="S232"/>
  <c r="T231"/>
  <c r="S231"/>
  <c r="T230"/>
  <c r="S230"/>
  <c r="T229"/>
  <c r="S229"/>
  <c r="T228"/>
  <c r="S228"/>
  <c r="T227"/>
  <c r="S227"/>
  <c r="T226"/>
  <c r="S226"/>
  <c r="T210"/>
  <c r="S210"/>
  <c r="T209"/>
  <c r="S209"/>
  <c r="T198"/>
  <c r="S198"/>
  <c r="R189"/>
  <c r="Q189"/>
  <c r="P189"/>
  <c r="I189"/>
  <c r="J189"/>
  <c r="K189"/>
  <c r="L189"/>
  <c r="M189"/>
  <c r="N189"/>
  <c r="O189"/>
  <c r="H189"/>
  <c r="T189" s="1"/>
  <c r="G189"/>
  <c r="S189" s="1"/>
  <c r="T187"/>
  <c r="T186"/>
  <c r="S186"/>
  <c r="T185"/>
  <c r="S185"/>
  <c r="T184"/>
  <c r="S184"/>
  <c r="T183"/>
  <c r="S183"/>
  <c r="I174"/>
  <c r="J174"/>
  <c r="K174"/>
  <c r="L174"/>
  <c r="M174"/>
  <c r="N174"/>
  <c r="T172"/>
  <c r="S172"/>
  <c r="T170"/>
  <c r="S170"/>
  <c r="T168"/>
  <c r="S168"/>
  <c r="R157"/>
  <c r="Q157"/>
  <c r="P157"/>
  <c r="I157"/>
  <c r="J157"/>
  <c r="K157"/>
  <c r="L157"/>
  <c r="M157"/>
  <c r="N157"/>
  <c r="O157"/>
  <c r="H157"/>
  <c r="G157"/>
  <c r="S156"/>
  <c r="T155"/>
  <c r="T156"/>
  <c r="S155"/>
  <c r="T154"/>
  <c r="S154"/>
  <c r="T153"/>
  <c r="S153"/>
  <c r="T152"/>
  <c r="S152"/>
  <c r="T136"/>
  <c r="T135"/>
  <c r="S135"/>
  <c r="T134"/>
  <c r="S134"/>
  <c r="T133"/>
  <c r="S133"/>
  <c r="T131"/>
  <c r="S131"/>
  <c r="T129"/>
  <c r="S129"/>
  <c r="T128"/>
  <c r="S128"/>
  <c r="T127"/>
  <c r="S127"/>
  <c r="T125"/>
  <c r="S125"/>
  <c r="T124"/>
  <c r="S124"/>
  <c r="T123"/>
  <c r="S123"/>
  <c r="T122"/>
  <c r="S122"/>
  <c r="T121"/>
  <c r="S121"/>
  <c r="T120"/>
  <c r="S120"/>
  <c r="T119"/>
  <c r="S119"/>
  <c r="T118"/>
  <c r="S118"/>
  <c r="T117"/>
  <c r="S117"/>
  <c r="T116"/>
  <c r="S116"/>
  <c r="T115"/>
  <c r="S115"/>
  <c r="T114"/>
  <c r="S114"/>
  <c r="T113"/>
  <c r="S113"/>
  <c r="T112"/>
  <c r="S112"/>
  <c r="T111"/>
  <c r="S111"/>
  <c r="T110"/>
  <c r="S110"/>
  <c r="T109"/>
  <c r="S109"/>
  <c r="T108"/>
  <c r="S108"/>
  <c r="T107"/>
  <c r="S107"/>
  <c r="T106"/>
  <c r="S106"/>
  <c r="T105"/>
  <c r="S105"/>
  <c r="S104"/>
  <c r="T104"/>
  <c r="T103"/>
  <c r="S103"/>
  <c r="T102"/>
  <c r="S102"/>
  <c r="T101"/>
  <c r="S101"/>
  <c r="T100"/>
  <c r="S100"/>
  <c r="T99"/>
  <c r="S99"/>
  <c r="T98"/>
  <c r="S98"/>
  <c r="T97"/>
  <c r="S97"/>
  <c r="T96"/>
  <c r="S96"/>
  <c r="T95"/>
  <c r="S95"/>
  <c r="T94"/>
  <c r="S94"/>
  <c r="T93"/>
  <c r="S93"/>
  <c r="T92"/>
  <c r="S92"/>
  <c r="S91"/>
  <c r="I81"/>
  <c r="J81"/>
  <c r="K81"/>
  <c r="L81"/>
  <c r="M81"/>
  <c r="N81"/>
  <c r="T79"/>
  <c r="S79"/>
  <c r="T78"/>
  <c r="S78"/>
  <c r="T77"/>
  <c r="S77"/>
  <c r="T76"/>
  <c r="S76"/>
  <c r="T75"/>
  <c r="S75"/>
  <c r="T74"/>
  <c r="T73"/>
  <c r="T72"/>
  <c r="I43"/>
  <c r="J43"/>
  <c r="K43"/>
  <c r="L43"/>
  <c r="M43"/>
  <c r="N43"/>
  <c r="R22"/>
  <c r="Q22"/>
  <c r="P22"/>
  <c r="I22"/>
  <c r="J22"/>
  <c r="K22"/>
  <c r="L22"/>
  <c r="M22"/>
  <c r="N22"/>
  <c r="O22"/>
  <c r="H22"/>
  <c r="G22"/>
  <c r="T21"/>
  <c r="S21"/>
  <c r="T20"/>
  <c r="S20"/>
  <c r="T19"/>
  <c r="S19"/>
  <c r="T18"/>
  <c r="S18"/>
  <c r="T17"/>
  <c r="S17"/>
  <c r="T16"/>
  <c r="S16"/>
  <c r="T15"/>
  <c r="S15"/>
  <c r="T14"/>
  <c r="S14"/>
  <c r="T13"/>
  <c r="S13"/>
  <c r="T12"/>
  <c r="S12"/>
  <c r="T11"/>
  <c r="S11"/>
  <c r="T10"/>
  <c r="T22" s="1"/>
  <c r="S10"/>
  <c r="S22" s="1"/>
  <c r="S142" l="1"/>
  <c r="T142"/>
  <c r="N297"/>
  <c r="L297"/>
  <c r="J297"/>
  <c r="H297"/>
  <c r="M297"/>
  <c r="K297"/>
  <c r="I297"/>
  <c r="T157"/>
  <c r="S157"/>
  <c r="S286"/>
  <c r="G297"/>
  <c r="T286"/>
  <c r="P297"/>
  <c r="O297"/>
  <c r="R297"/>
  <c r="Q297"/>
  <c r="S235"/>
  <c r="T235"/>
  <c r="T297" l="1"/>
  <c r="S297"/>
</calcChain>
</file>

<file path=xl/sharedStrings.xml><?xml version="1.0" encoding="utf-8"?>
<sst xmlns="http://schemas.openxmlformats.org/spreadsheetml/2006/main" count="2168" uniqueCount="650">
  <si>
    <t>Додаток 2 до Порядку</t>
  </si>
  <si>
    <t>План</t>
  </si>
  <si>
    <t>Факт</t>
  </si>
  <si>
    <t>ІІ кв.</t>
  </si>
  <si>
    <t>ІІІ кв.</t>
  </si>
  <si>
    <t>ІV кв.</t>
  </si>
  <si>
    <t>ІІ рік</t>
  </si>
  <si>
    <t>ІІІ рік</t>
  </si>
  <si>
    <t>Всього</t>
  </si>
  <si>
    <t>Очікуваний результат</t>
  </si>
  <si>
    <t>І рік</t>
  </si>
  <si>
    <t>Обсяги фінансування по роках, тис. грн.</t>
  </si>
  <si>
    <t>№ з/п</t>
  </si>
  <si>
    <t>Завдання</t>
  </si>
  <si>
    <t>Зміст заходів</t>
  </si>
  <si>
    <t>Термін виконання</t>
  </si>
  <si>
    <t>Виконавці</t>
  </si>
  <si>
    <t>Джерела фінансування</t>
  </si>
  <si>
    <t>Назва показника</t>
  </si>
  <si>
    <t>Одиниця виміру</t>
  </si>
  <si>
    <t>Вихідні дані на початок дії програми</t>
  </si>
  <si>
    <t>І етап виконання програми</t>
  </si>
  <si>
    <t>ІІ етап (20__-20__ роки)</t>
  </si>
  <si>
    <t>ІІІ етап (20__-20__ роки)</t>
  </si>
  <si>
    <t>І. Показники затрат</t>
  </si>
  <si>
    <t>ІІ. Показники продукту</t>
  </si>
  <si>
    <t>ІІІ. Показники ефективності</t>
  </si>
  <si>
    <t>ІV. Показники якості</t>
  </si>
  <si>
    <t>Обсяг коштів, що пропонується залучити на виконання Програми</t>
  </si>
  <si>
    <t>Етапи виконання програми</t>
  </si>
  <si>
    <t>НАПРЯМИ ДІЯЛЬНОСТІ І ЗАХОДИ РЕАЛІЗАЦІЇ ПРОГРАМИ</t>
  </si>
  <si>
    <t>РЕСУРСНЕ ЗАБЕЗПЕЧЕННЯ ПРОГРАМИ</t>
  </si>
  <si>
    <t>ЗВІТ</t>
  </si>
  <si>
    <t>________________________________________________________</t>
  </si>
  <si>
    <t>назва міської цільової програми</t>
  </si>
  <si>
    <t>у звітному періоді</t>
  </si>
  <si>
    <t>Дата і номер рішення міської ради,</t>
  </si>
  <si>
    <t>яким затверджено Програму та зміни до неї _________________________________________</t>
  </si>
  <si>
    <t>Відповідальний виконавець Програми______________________________________________</t>
  </si>
  <si>
    <t>Термін реалізації Програми _______________________________________________________</t>
  </si>
  <si>
    <t>1. Виконання заходів Програми</t>
  </si>
  <si>
    <t>Пріорітетні завдання</t>
  </si>
  <si>
    <t>Річний обсяг фінансування, тис. грн..</t>
  </si>
  <si>
    <t>Фактично профінансовано у звітному періоді, тис. грн.</t>
  </si>
  <si>
    <t>Відсоток виконання заходу, %</t>
  </si>
  <si>
    <t>Інформація про виконання або причини невиконання заходу</t>
  </si>
  <si>
    <t>2. Виконання результативних показників Програми (заповнюється при підготовці річного звіту про виконання програми)</t>
  </si>
  <si>
    <t>Найменування показника</t>
  </si>
  <si>
    <t>Планове значення показника</t>
  </si>
  <si>
    <t>Фактичне значення показника</t>
  </si>
  <si>
    <t>Причини невиконання</t>
  </si>
  <si>
    <t>Що зроблено для виправлення ситуації</t>
  </si>
  <si>
    <t>Назва програми (Назва програми повинна вказувати на її специфіку)</t>
  </si>
  <si>
    <t>Ініціатор розроблення Програми</t>
  </si>
  <si>
    <t>Дата, номер і назва розпорядчого документа про розроблення Програми</t>
  </si>
  <si>
    <t>Головний розробник Програми</t>
  </si>
  <si>
    <t>Співрозробники Програми</t>
  </si>
  <si>
    <t>Відповідальний виконавець Програми</t>
  </si>
  <si>
    <t>Співвиконавці Програми</t>
  </si>
  <si>
    <t>Термін реалізації Програми</t>
  </si>
  <si>
    <t>Мета Програми</t>
  </si>
  <si>
    <t>Очікувані результати виконання</t>
  </si>
  <si>
    <t>Ключові показники ефективності</t>
  </si>
  <si>
    <t>Загальний обсяг фінансових ресурсів, необхідних для реалізації Програми, всього:</t>
  </si>
  <si>
    <t xml:space="preserve">- коштів міського бюджету; </t>
  </si>
  <si>
    <t>-коштів державного бюджету;</t>
  </si>
  <si>
    <t>- кошти позабюджетних джерел</t>
  </si>
  <si>
    <t>Забезпечення оплати праці працівників в початкових спеціалізованих мистецьких навчальних закладах (школах естетичного виховання) міста</t>
  </si>
  <si>
    <t>2015-2017р.р.</t>
  </si>
  <si>
    <t>Забезпечення оплати комунальних послуг та енергоносіїв в початкових спеціалізованих мистецьких навчальних закладах (школах естетичного виховання) міста</t>
  </si>
  <si>
    <t>Забезпечення господарчого утримання в школах естетичного виховання міста</t>
  </si>
  <si>
    <t>Зміцнення матеріально-технічної бази в початкових спеціалізованих мистецьких навчальних закладах (школах естетичного виховання) міста, придбання музичних інструментів, сценічних костюмів для колективів, крісел в актовий зал КПСМНЗ музична школа № 2 ім. Святослава Ріхтера</t>
  </si>
  <si>
    <t>«Реконструкція системи опалення приміщення корпусу № 2 КПСМНЗ музична школа № 3 за адресою: майдан Смолянський 1/124 в м.Житомирі» (виготовлення ПКД)</t>
  </si>
  <si>
    <t>Оплата транспортних послуг на  поїздку в Італію для участі Зразкового дитячого хору «Глорія» КПСМНЗ музична школа № 1 ім. Б.М. Лятошинського в Міжнародному поліфонічному конкурсі «Гвідо д’Ареццо»</t>
  </si>
  <si>
    <t>1.</t>
  </si>
  <si>
    <t>інвестиції, міський бюджет, власні надходження</t>
  </si>
  <si>
    <t>2016р.</t>
  </si>
  <si>
    <t>Європейський інвестеційнийбанк, управління капітальногобудівництва,, КПСМНЗ музична школа№3</t>
  </si>
  <si>
    <t>2015р.</t>
  </si>
  <si>
    <t>Реконструкція мережі побутової каналізації КПСМНЗ  музична школа №3 за адресою вул. В.Бердичівська, 122 в м. Житомир, в тоиму числі виготовлення проектно-кошторисної документації</t>
  </si>
  <si>
    <t xml:space="preserve">Капітальний ремонт аварійного перекриття та покрівлі музичної школи №4 за адресою вул. Л.Українки, 15 в м. Житомирі, в тому числі виготовлення проектно-кошторисної документації  </t>
  </si>
  <si>
    <t>міський бюджет</t>
  </si>
  <si>
    <t>Виготовлення проектно-кошторисної документації, "Капітальний ремонт приміщення КПСМНЗ музична школа №5 за адресою:площа Польова,7  в м. Житомирі"</t>
  </si>
  <si>
    <t>«Реконструкція вузлів обліку газу в корп. № 1 КПСМНЗ музична школа № 3 по вул. В. Бердичівська, 122 в м. Житомирі» в т.ч. виготовлення ПКД</t>
  </si>
  <si>
    <t>міський бюджет,  власні надходження</t>
  </si>
  <si>
    <t>міський бюджет, власні надходження</t>
  </si>
  <si>
    <t>Забезпечення оплати праці працівників Централізованої бібліотечної системи</t>
  </si>
  <si>
    <t>Забезпечення оплати комунальних послуг та енергоносіїв Централізованої бібліотечної системи</t>
  </si>
  <si>
    <t>Забезпечення господарчого утримання Централізованої бібліотечної системи</t>
  </si>
  <si>
    <t>Забезпечення систематичного поповнення, формування та збереження книжкових фондів бібліотеки</t>
  </si>
  <si>
    <t>Модернізація структурних підрозділів  бібліотечної системи м.Житомира (придбання обладнання,оргтехніки, виготовлення фільмів тощо)</t>
  </si>
  <si>
    <t>2.</t>
  </si>
  <si>
    <t>2015-2016 р.р.</t>
  </si>
  <si>
    <t>2016 - 2017р.р.</t>
  </si>
  <si>
    <t>2016-2017р.р.</t>
  </si>
  <si>
    <t>Розвиток матеріально-технічної бази Централізованої бібліотечної системи, забезпечення передплати періодичних видань для використання бібліотечними закладами</t>
  </si>
  <si>
    <t>2015 р.</t>
  </si>
  <si>
    <t>Забезпечення оплати праці працівників КЗ “Палац культури”</t>
  </si>
  <si>
    <t>Забезпечення оплати комунальних послуг та енергоносіїв в КЗ “Палац культури”</t>
  </si>
  <si>
    <t>Забезпечення господарчого утримання  КЗ “Палац культури</t>
  </si>
  <si>
    <t>3.</t>
  </si>
  <si>
    <t>2015-2017 р.р.</t>
  </si>
  <si>
    <t xml:space="preserve">Розвиток матеріально-технічної бази Палацу культури, придбання звукопідсилюючої апаратури та цифрового піаніно </t>
  </si>
  <si>
    <t>Адміністрування програм культурно-мистецького спрямування</t>
  </si>
  <si>
    <t>Забезпечення оплати праці працівникам централізованої бухгалтерії</t>
  </si>
  <si>
    <t>Забезпечення оплати праці працівникам апарату управління культури міської ради</t>
  </si>
  <si>
    <t>Зміцнення матеріально-технічної бази централізованої бухгалтерії</t>
  </si>
  <si>
    <t>Зміцнення матеріально-технічної бази апарату управління культури міської ради</t>
  </si>
  <si>
    <t>Забезпечення господарчого утримання централізованої бухгалтерії</t>
  </si>
  <si>
    <t>Забезпечення господарчого утримання апарату управління культури міської ради</t>
  </si>
  <si>
    <t>Забезпечення оплати комунальних послуг та енергоносіїв централізованої бухгалтерії</t>
  </si>
  <si>
    <t>Забезпечення оплати комунальних послуг та енергоносіїв апарату управління культури міської ради</t>
  </si>
  <si>
    <t>Забезпечення оплати послуг з проведення  аудиту бухгалтерського обліку КП “Парк”</t>
  </si>
  <si>
    <t>Реконструкція вхідної групи головного фасаду адміністративної будівлі по вул. В. Бердичівська61/18 в м.Житомирі (виготовлення проектно-кошторисної документації)</t>
  </si>
  <si>
    <t>4.</t>
  </si>
  <si>
    <t>5.</t>
  </si>
  <si>
    <t>6.</t>
  </si>
  <si>
    <t>7.</t>
  </si>
  <si>
    <t>8.</t>
  </si>
  <si>
    <t>9.</t>
  </si>
  <si>
    <t>11.</t>
  </si>
  <si>
    <t>12.</t>
  </si>
  <si>
    <t>10.</t>
  </si>
  <si>
    <t>Організація та проведення державних, загальноміських свят, культурно-освітніх та мистецьких заходів</t>
  </si>
  <si>
    <t>Новорічні та різдвяні свята</t>
  </si>
  <si>
    <t>Заходи до дня народження С.П. Корольова</t>
  </si>
  <si>
    <t>Річниця визволення Житомирської області від фашистських загарбників</t>
  </si>
  <si>
    <t>День Соборності України</t>
  </si>
  <si>
    <t>День пам’яті Героїв Крут</t>
  </si>
  <si>
    <t>День вшанування учасників бойових дій на території інших  держав</t>
  </si>
  <si>
    <t>День Героїв Небесної Сотні</t>
  </si>
  <si>
    <t>Проводи Зими та зустріч Весни, “Масляна”</t>
  </si>
  <si>
    <t>Шевченківські дні</t>
  </si>
  <si>
    <t>Проведення звітних концертів шкіл естетичного виховання, творчий звіт міста</t>
  </si>
  <si>
    <t>Міжнародний День визволення в’язнів фашистських концтаборів</t>
  </si>
  <si>
    <t>Міжнародний фестиваль «Житомирська музична весна»</t>
  </si>
  <si>
    <t>День Чорнобильської трагедії</t>
  </si>
  <si>
    <t xml:space="preserve">День Європи </t>
  </si>
  <si>
    <t>Дні пам’яті та примирення, присвячені пам’яті жертв Другої Світової війни</t>
  </si>
  <si>
    <t>День  Перемоги над нацизмом у Європі</t>
  </si>
  <si>
    <t>День матері</t>
  </si>
  <si>
    <t>День пам’яті жертв політичних репресій</t>
  </si>
  <si>
    <t>Відкритий фестиваль “Вечори на Михайлівській”</t>
  </si>
  <si>
    <t>Бал-парад випускників</t>
  </si>
  <si>
    <t>День Скорботи</t>
  </si>
  <si>
    <t>День Конституції України</t>
  </si>
  <si>
    <t>Відзначення традиційного українського свята Івана Купала</t>
  </si>
  <si>
    <t>Річниця проголошення декларації про Державний суверенітет України</t>
  </si>
  <si>
    <t>День Державного Прапора України</t>
  </si>
  <si>
    <t>День Незалежності України</t>
  </si>
  <si>
    <t>День вишиванки</t>
  </si>
  <si>
    <t>Річниця початку та закінчення ІІ- ї Світової війни (1 вересня 1939 рік – 2 вересня 1945 рік)</t>
  </si>
  <si>
    <t xml:space="preserve">День міста Житомира  </t>
  </si>
  <si>
    <t>День Миру</t>
  </si>
  <si>
    <t>День партизанської слави</t>
  </si>
  <si>
    <t>День Українського козацтва, Свято Покрови, День захисника України</t>
  </si>
  <si>
    <t>Всеукраїнський день працівників культури та аматорів народного мистецтва</t>
  </si>
  <si>
    <t>Річниця визволення України від фашистських загарбників</t>
  </si>
  <si>
    <t>День гідності та Свободи</t>
  </si>
  <si>
    <t xml:space="preserve">День пам’яті жертв голодомору </t>
  </si>
  <si>
    <t>Річниця визволення м. Житомира від фашистських загарбників</t>
  </si>
  <si>
    <t>День вшанування учасників ліквідації наслідків аварії на Чорнобильській АЕС</t>
  </si>
  <si>
    <t>Щорічний загальноміський конкурс «Моє квітуче місто»</t>
  </si>
  <si>
    <t>1-14 січня 2015-2016 р.р.</t>
  </si>
  <si>
    <t>12 січня 2015-206 р.р.</t>
  </si>
  <si>
    <t>14 січня 2015-2016 р.р.</t>
  </si>
  <si>
    <t>22 січня 2015-2017 р.р.</t>
  </si>
  <si>
    <t>29 січня 2015-2017 р.р.</t>
  </si>
  <si>
    <t>15 лютого 2015-2017р.р.</t>
  </si>
  <si>
    <t>20 лютого 2016-2017 р.р.</t>
  </si>
  <si>
    <t>управління культури міської ради, КПСМНЗ художня та музичні школи № 1-5</t>
  </si>
  <si>
    <t>управління культури міської ради, КПСМНЗ музична школа № 1, ім. Б.М.Лятошинського</t>
  </si>
  <si>
    <t>управління культури міської ради, КПСМНЗ  музична школа № 5</t>
  </si>
  <si>
    <t>управління культури міської ради, КПСМНЗ  музична школа № 3</t>
  </si>
  <si>
    <t>управління культури міської ради, КПСМНЗ  музична школа № 4</t>
  </si>
  <si>
    <t>управління культури міської ради, КПСМНЗ  музична школа № 1</t>
  </si>
  <si>
    <t>управління капітального будівництва, управління культури, КПСМНЗ музична школа №3</t>
  </si>
  <si>
    <t>упраління культури  міської ради, КЗ ЦБС</t>
  </si>
  <si>
    <t>управління культури міської ради,КЗ "Палац культури"</t>
  </si>
  <si>
    <t>управління культури Житомирської міської ради</t>
  </si>
  <si>
    <t>управління культури</t>
  </si>
  <si>
    <t>лютий-березень 2016-2017 р.р.</t>
  </si>
  <si>
    <t>Міжнародний фестиваль майстрів мистецтв та конкурс юних піаністів</t>
  </si>
  <si>
    <t>березень 2015, 2017 р.</t>
  </si>
  <si>
    <t>Міжнародний Жіночий день 8-го Березня</t>
  </si>
  <si>
    <t>8 березня 2016-2017 р. р.</t>
  </si>
  <si>
    <t>березень 2015-2017 р.р.</t>
  </si>
  <si>
    <t>лютий квітень 2015-2017 р.р.</t>
  </si>
  <si>
    <t>13.</t>
  </si>
  <si>
    <t>квітень 2015-2016 р.р.</t>
  </si>
  <si>
    <t>14.</t>
  </si>
  <si>
    <t>квітень 2015-2017 р.р.</t>
  </si>
  <si>
    <t>15.</t>
  </si>
  <si>
    <t>травень 2015, 2017 р.р.</t>
  </si>
  <si>
    <t>17.</t>
  </si>
  <si>
    <t>8 травня 2015-2017 р.р.</t>
  </si>
  <si>
    <t>16.</t>
  </si>
  <si>
    <t>18.</t>
  </si>
  <si>
    <t>9 травня 2015-2017 р.р.</t>
  </si>
  <si>
    <t>травень 2015-2017р.р.</t>
  </si>
  <si>
    <t>19.</t>
  </si>
  <si>
    <t>20.</t>
  </si>
  <si>
    <t>18 травня 2015-2017 р.р.</t>
  </si>
  <si>
    <t>21.</t>
  </si>
  <si>
    <t>травень-вересень 2015-2017 р.р.</t>
  </si>
  <si>
    <t>травень-вересень 2016-2017 р.р.</t>
  </si>
  <si>
    <t>22.</t>
  </si>
  <si>
    <t>23.</t>
  </si>
  <si>
    <t>22 червня 2015-2016 р.р.</t>
  </si>
  <si>
    <t>24.</t>
  </si>
  <si>
    <t>28 червня 2015-2017 р.р.</t>
  </si>
  <si>
    <t>25.</t>
  </si>
  <si>
    <t>6 липня 2015-2017 р.р.</t>
  </si>
  <si>
    <t>26.</t>
  </si>
  <si>
    <t>16 липня 2015-2017 р.р.</t>
  </si>
  <si>
    <t>27.</t>
  </si>
  <si>
    <t>23 серпня 2015-2017 р.р.</t>
  </si>
  <si>
    <t>28.</t>
  </si>
  <si>
    <t>24 серпня 2015-2017 р.р.</t>
  </si>
  <si>
    <t>29.</t>
  </si>
  <si>
    <t>квітень-серпень 2015-2017 р.р.</t>
  </si>
  <si>
    <t>1 вересня-2 вересня 2015-2017 р.р.</t>
  </si>
  <si>
    <t>30.</t>
  </si>
  <si>
    <t>31.</t>
  </si>
  <si>
    <t>вересень 2015-2017 р.р.</t>
  </si>
  <si>
    <t xml:space="preserve">міський бюджет, інші власні надходження </t>
  </si>
  <si>
    <t>32.</t>
  </si>
  <si>
    <t>19 вересня 2015, 2017 р.р.</t>
  </si>
  <si>
    <t>33.</t>
  </si>
  <si>
    <t>22 вересня 2015-2016 р.р.</t>
  </si>
  <si>
    <t>34.</t>
  </si>
  <si>
    <t>жовтень 2015-2017 р.р.</t>
  </si>
  <si>
    <t>35.</t>
  </si>
  <si>
    <t>листопад 2015-2017 р.р.</t>
  </si>
  <si>
    <t>36.</t>
  </si>
  <si>
    <t>28 жовтня 2015-2016 р.р.</t>
  </si>
  <si>
    <t>37.</t>
  </si>
  <si>
    <t>21 листопада 2015-2017 р.р.</t>
  </si>
  <si>
    <t>38.</t>
  </si>
  <si>
    <t>24 листопада 2015-2017 р.р.</t>
  </si>
  <si>
    <t>39.</t>
  </si>
  <si>
    <t>грудень 2015-2016 р.р.</t>
  </si>
  <si>
    <t>40.</t>
  </si>
  <si>
    <t>14 грудня 2015-2017 р.р.</t>
  </si>
  <si>
    <t>41.</t>
  </si>
  <si>
    <t>19-31 грудня 2015-2017 р.р.</t>
  </si>
  <si>
    <t>42.</t>
  </si>
  <si>
    <t>43.</t>
  </si>
  <si>
    <t>44.</t>
  </si>
  <si>
    <t>45.</t>
  </si>
  <si>
    <t>2017 р.</t>
  </si>
  <si>
    <t>46.</t>
  </si>
  <si>
    <t>Щорічний Міжнародний живописний пленер Житомирська палітра"</t>
  </si>
  <si>
    <t>47.</t>
  </si>
  <si>
    <t>48.</t>
  </si>
  <si>
    <t>Спільні заходи з громадськими організаціями міста</t>
  </si>
  <si>
    <t>Проведення організаційно-масових заходів</t>
  </si>
  <si>
    <t>Забезпечення придбання нагород, державної символіки, почесних знаків, медалей, нагрудних значків, відзнак</t>
  </si>
  <si>
    <t>Придбання сувенірної продукції, подарунків, рамок, лампадок тощо</t>
  </si>
  <si>
    <t>Придбання квіткової продукції, рослинництва та продукції із штучних квітів</t>
  </si>
  <si>
    <t>Транспортні витрати</t>
  </si>
  <si>
    <t>Підтримки кінематографії</t>
  </si>
  <si>
    <t xml:space="preserve">Надання фінансової підтримки </t>
  </si>
  <si>
    <t>Поповнення статутного капіталу КП «Об’єднана дирекція кінотеатрів міста» на придбання ліцензійного цифрового обладнання</t>
  </si>
  <si>
    <t>«Реконструкція кінотеатру «Жовтень» під АРТ-центр» (виготовлення ПКД)</t>
  </si>
  <si>
    <t>Реконструкція будівлі кінотеатру «Космос» з розміщення експоцентру за адресою: м. Житомир пл. Польова, 5 (виготовлення ПКД)</t>
  </si>
  <si>
    <t>Проведення конкурсу для визначення кращої концепції трансформації кінотеатру "Жовтень" під "АРТ -центр" (призовий фонд)</t>
  </si>
  <si>
    <t>депратамент містобудування та земельних відносин</t>
  </si>
  <si>
    <t>Збереження та використання об’єктів культурної спадщини</t>
  </si>
  <si>
    <t xml:space="preserve">Благоустрій міста:                                    </t>
  </si>
  <si>
    <r>
      <t xml:space="preserve">- </t>
    </r>
    <r>
      <rPr>
        <sz val="10"/>
        <rFont val="Times New Roman"/>
        <family val="1"/>
        <charset val="204"/>
      </rPr>
      <t>утримання в належному санітарному стані території парку (благоустрій парку)</t>
    </r>
  </si>
  <si>
    <r>
      <t xml:space="preserve">- </t>
    </r>
    <r>
      <rPr>
        <sz val="10"/>
        <rFont val="Times New Roman"/>
        <family val="1"/>
        <charset val="204"/>
      </rPr>
      <t>забезпечення охорони та прибирання території літнього театру «Ракушка»;</t>
    </r>
  </si>
  <si>
    <r>
      <t xml:space="preserve">- </t>
    </r>
    <r>
      <rPr>
        <sz val="10"/>
        <rFont val="Times New Roman"/>
        <family val="1"/>
        <charset val="204"/>
      </rPr>
      <t>електроенергія для забезпечення належного функціонування літнього театру «Ракушка»</t>
    </r>
  </si>
  <si>
    <t>2015,2017 р.р.</t>
  </si>
  <si>
    <t>Організація та проведення у м. Житомирі, участь у загальнодержавних заходах, конкурсах, фестивалях з охорони культурної спадщини</t>
  </si>
  <si>
    <t>Створення сприятливих умов, забезпечення благоустрою та організації місьць відпочинку в пракових зонах міста Житомира</t>
  </si>
  <si>
    <t>Управління культури Житомирської міської ради</t>
  </si>
  <si>
    <t>Доручення міського голови №89/Д від 17.10.2014р.</t>
  </si>
  <si>
    <t>2015-2017 роки</t>
  </si>
  <si>
    <t>Реалізація в м. Житомирі державної політики щодо розвитку галузі, підвищення ефективності діяльності закладів культури і мистецтва, створення сприятливих умов для мистецької освіти, забезпечення культурно-дозвілевих та інформаційних потреб населення.</t>
  </si>
  <si>
    <t>5011,1 тис. грн.</t>
  </si>
  <si>
    <r>
      <t xml:space="preserve">- </t>
    </r>
    <r>
      <rPr>
        <sz val="10"/>
        <rFont val="Times New Roman"/>
        <family val="1"/>
        <charset val="204"/>
      </rPr>
      <t>сплата земельного податку</t>
    </r>
  </si>
  <si>
    <r>
      <t xml:space="preserve">- </t>
    </r>
    <r>
      <rPr>
        <sz val="10"/>
        <rFont val="Times New Roman"/>
        <family val="1"/>
        <charset val="204"/>
      </rPr>
      <t xml:space="preserve"> догляд за зеленими насадженнями, садіння дерев, кущів та багаторічних квіткових рослин;</t>
    </r>
  </si>
  <si>
    <r>
      <t xml:space="preserve">- </t>
    </r>
    <r>
      <rPr>
        <sz val="10"/>
        <rFont val="Times New Roman"/>
        <family val="1"/>
        <charset val="204"/>
      </rPr>
      <t>боротьба з шкідниками  та деревними хворобами;</t>
    </r>
  </si>
  <si>
    <t>- виплату заробітної плати з нарахуванням –99,3 тис.грн.;</t>
  </si>
  <si>
    <t>Виготовлення проектно-кошторисної документації для реконструкції парку  та гідропарку</t>
  </si>
  <si>
    <t>Реконструкція електричних мереж зовнішнього освітлення в гідропарку КП "Парк культури та відпочинку" (виготовлення ПКД)</t>
  </si>
  <si>
    <t>управління культури КП "Парк"</t>
  </si>
  <si>
    <t>КП "Парк культури та відпочинку ім. Ю. гагаріна", КСРБП "Зеленбуд"</t>
  </si>
  <si>
    <t xml:space="preserve">міськицй бюджет </t>
  </si>
  <si>
    <t>Поповнення статутного капіталу КП «Парк »:</t>
  </si>
  <si>
    <t xml:space="preserve"> -технічний огляд та підготовка до сезону  атракціонної техніки (придбання матеріалів, деталей та запасних частин )-30,0 тис.грн.;</t>
  </si>
  <si>
    <t>Літній театр "Ракушка", м. Житомир - реконструкція</t>
  </si>
  <si>
    <t>КП "Парк культури та відпочинку ім. Ю. Гагаріна"</t>
  </si>
  <si>
    <t>Протизсувні заходи для подальшої реконструкції літньої естради "Ракушка"</t>
  </si>
  <si>
    <t xml:space="preserve">Будівництво зовнішніх інженерних мереж водопостачання та водовідведення на території КП «Парк » Житомирської міської ради  (територія гідропарку),  в т. ч. виготовлення ПКД </t>
  </si>
  <si>
    <t>управління капітального будівництва, управління культури, КП "Парк"</t>
  </si>
  <si>
    <t>2016-2017 р.р.</t>
  </si>
  <si>
    <t>2016 р.</t>
  </si>
  <si>
    <t>управління комунального господарства, КП "Парк"</t>
  </si>
  <si>
    <t>КП Парк" , управління культури міської ради</t>
  </si>
  <si>
    <t xml:space="preserve"> </t>
  </si>
  <si>
    <t>Діяльність в сфері туризму та краєзнавства</t>
  </si>
  <si>
    <t>Проведення круглих столів, конференцій, форумів туристичних прес-турів та участь у Всеукраїнських семінарах, конференціях, форумах, розширення міжнародних зв’язків у сфері туризму, реалізація заходів з містами-побратимами, країнами-сусідами шляхом  проведення спільних  культурно-мистецьких  заходів</t>
  </si>
  <si>
    <t>Організація та проведення заходів спрямованих на налагодження міжнародного співробітництва у сфері культури та туризму, пропагування туристичної привабливості українського землі та накопичення досвіду роботи розвинутих країн світу</t>
  </si>
  <si>
    <t>Рекламно-інформаційний супровід туристичного потенціалу міста шляхом придбання інформаційно-рекламних матеріалів за видами та напрямками туризму, туристичних карт, інформаційно-історичних довідників про найвизначніші пам’ятки м. Житомира, видатних постатей для використання з презентаційною метою: пам’ятки історії; пам’ятки археології; пам’ятки архітектури; пам’ятки монументального мистецтва; пам’ятки природи</t>
  </si>
  <si>
    <t>Організація та проведення художніх пленерів,виставок та експозицій, виготовлення презентаційних світлин для зовнішнього представлення міста:</t>
  </si>
  <si>
    <t>-      ландшафтних та природних експозицій;</t>
  </si>
  <si>
    <t>-      окремих природних об’єктів;</t>
  </si>
  <si>
    <t>-      урбаністичних та архітектурних експозицій;</t>
  </si>
  <si>
    <t>-      окремих архітектурних об’єктів;</t>
  </si>
  <si>
    <t>Оплата транспортних послуг, послуг в сфері туризму за організацію та проведення рекламних та туристичних прес- турів, екскурсійногообслуговування для делегацій, гостей міста, представників ЗМІ, краєзнавців, істориків, митців з метою висвітлення туристичних можливостей Житомира. Відвідування інших міст та місць України з метою накопичення досвіду роботи в галузі туризму</t>
  </si>
  <si>
    <t>управління культури міської ради</t>
  </si>
  <si>
    <t>Популяризація туристичного потенціалу міста для вищих, загальноосвітніх та дошкільних навчальних закладів Житомира та Житомирської області, різноманітних верст населення шляхом організації та проведення конкурсів, квестів,фестивалів,  екскурсій із залученням фахівців та автотранспортних перевізників  (придбання сувенірної та подарункової продукції) тощо</t>
  </si>
  <si>
    <t>ВСЬОГО:</t>
  </si>
  <si>
    <t>Збереження та підтримка народних художніх промислів</t>
  </si>
  <si>
    <t>2015-2017 р. р.</t>
  </si>
  <si>
    <t>Залучення майстрів та фахівців у сфері народних художніх промислів до участі в організації та проведенні заходів, майстер-класів, виставок, ярмарок майстрів народних художніх промислів</t>
  </si>
  <si>
    <t>Придбання поліграфічної  та презентаційної продукції інформаційного характеру про народні художні промисли та народних майстрів, тощо .</t>
  </si>
  <si>
    <t>2015, 2017 р.р.</t>
  </si>
  <si>
    <t>Навчання на курсах підвищення кваліфікації, участь у Всеукраїнських та Міжнародних форумах, конференціях, семінарах з обміну досвідом у сфері народних художніх промислів.</t>
  </si>
  <si>
    <t>Дім української культури</t>
  </si>
  <si>
    <t>Придбання обладнання, що буде використовуватись при розташуванні експозицій в Домі української культури</t>
  </si>
  <si>
    <t>Придбання матеріалів для художнього оформлення експозицій, виставок, поліграфічної продукції, проведення майстер-класів</t>
  </si>
  <si>
    <t xml:space="preserve">Оплата послуг з інформаційно-рекламного супроводу (в мережі Інтернет, виготовлення аудіо та відео роликів), транспортні послуги по  перевезенню  експонатів, монтажу та демонтажу обладнання, художнє оформлення експозицій </t>
  </si>
  <si>
    <t>2016-2017 р. р.</t>
  </si>
  <si>
    <t xml:space="preserve">Збереження та розвиток українських традицій </t>
  </si>
  <si>
    <t xml:space="preserve">Капітальний ремонт даху та утеплення фасаду приміщення школи  за адресою: вул. В. Бердичівська, 122 в  м. Житомирі в т. ч. виготовлення проектно-кошторисної документації  
</t>
  </si>
  <si>
    <t>Організація та проведення театрально-видовищних програм, концертів, фестивалів, конкурсів, оглядів, виставок, пленерів, участь в них, придбання подарунків та забезпечення транспортних послуг учасників, інші культурно-освітні та мистецькі заходи</t>
  </si>
  <si>
    <t>Відзначення інших державних, загальноміських свят, проведення спільних заходів з країнами ЄС</t>
  </si>
  <si>
    <t>Придбання та виготовлення буклетів, презинтаційної  продукції з логотипом міста, запрошень, листівок</t>
  </si>
  <si>
    <t>Навчання на курсах підвищення кваліфікації, участь працівників управління культури у Всеукраїнських та Міжнародних форумах, конференціях, семінарах з обміну досвідом у сфері туризму та краєзнавства</t>
  </si>
  <si>
    <t>Організація та проведення культурно-мистецьких заходів, участь в  обласних, загальноукраїнських  мистецьких проектах тощо.  Сприяння розвитку сучасного мистецтва та проведення арт-майстерень. Придбання необхідногообладнання та реквізиту .</t>
  </si>
  <si>
    <t>Забезпечення доступності для громадян документів  та інформації, створення умов для повногозадоволення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t>
  </si>
  <si>
    <t>кількість установ - всього</t>
  </si>
  <si>
    <t>од.</t>
  </si>
  <si>
    <t>2015рік</t>
  </si>
  <si>
    <t>2016рік</t>
  </si>
  <si>
    <t>2017рік</t>
  </si>
  <si>
    <t>Середнє число окладів (ставок) - всього, од.</t>
  </si>
  <si>
    <t>од</t>
  </si>
  <si>
    <t>Середнє число окладів (ставок) керівних працівників, од.</t>
  </si>
  <si>
    <t>Середнє число окладів (ставок) спеціалістів, од.</t>
  </si>
  <si>
    <t>Середнє число окладів (ставок) робітників, од.</t>
  </si>
  <si>
    <t>Середнє число окладів (ставок) обслуговуючого та технічного персоналу, од.</t>
  </si>
  <si>
    <t>Число читачів, тис. осіб</t>
  </si>
  <si>
    <t>тис. осіб</t>
  </si>
  <si>
    <t>бібліотечний фонд</t>
  </si>
  <si>
    <t>тис. прим.</t>
  </si>
  <si>
    <t>тис. грн.</t>
  </si>
  <si>
    <t xml:space="preserve">поповнення бібліотечного фонду </t>
  </si>
  <si>
    <t>тис.екз.</t>
  </si>
  <si>
    <t>тис.грн.</t>
  </si>
  <si>
    <t>списання бібліотечного фонду</t>
  </si>
  <si>
    <t>кількість книговидач</t>
  </si>
  <si>
    <t>Кількість книговидач на одного працівника (ставку), од.</t>
  </si>
  <si>
    <t>середні затрати на обслуговування одного читача, грн.</t>
  </si>
  <si>
    <t>грн.</t>
  </si>
  <si>
    <t>середні витрати на придбання 1 примірника книжок, грн.</t>
  </si>
  <si>
    <t>динаміка поповнення бібліотечного фонду в плановому періоді по відношенню до факитчного показника попереднього періоду , %</t>
  </si>
  <si>
    <t>%</t>
  </si>
  <si>
    <t>динаміка збільшення кількості книговидач в плановому періоді по відношенню до фактичного показника попереднього періоду, %</t>
  </si>
  <si>
    <t xml:space="preserve">Забезпечення організації культурногодозвілля населення і зміцнення культурних традицій </t>
  </si>
  <si>
    <t>кількість гуртків, од.</t>
  </si>
  <si>
    <t>палаців, од.</t>
  </si>
  <si>
    <t>художніх аматорських колективів, од.</t>
  </si>
  <si>
    <t>видатки загального та спеціального фонду на забезпечення діяльності закладів клубного типу, тис.грн.</t>
  </si>
  <si>
    <t>кількість відвідувачів- всього, осіб у тому сислі</t>
  </si>
  <si>
    <t>осіб</t>
  </si>
  <si>
    <t>за реалізованими квитками, осіб</t>
  </si>
  <si>
    <t>безкоштовно осіб</t>
  </si>
  <si>
    <t>кількість заходів, які забезпечують організацію культурного дозвілля населенн, од.</t>
  </si>
  <si>
    <t>плановий обсяг доходів, тис.грн.</t>
  </si>
  <si>
    <t>доходи від реалізації квитків, тис.грн.</t>
  </si>
  <si>
    <t>кількість реалізованих квитків, шт.</t>
  </si>
  <si>
    <t>шт.</t>
  </si>
  <si>
    <t>середня вартість одногоквитка, грн.</t>
  </si>
  <si>
    <t>середні витрати на одного відвідувача, грн.</t>
  </si>
  <si>
    <t>середні витрати на проведення одного заходу, грн.</t>
  </si>
  <si>
    <t>динаміка збільшення відвідувачів у плановому періоді по відношенню до фактичногопоказника попереднього періоду, %</t>
  </si>
  <si>
    <t>Забезпечення надання початкової музичної, хореографічної освіти образотворчогомистецтва та художнього промислу</t>
  </si>
  <si>
    <t>кількість установ - всього, од,</t>
  </si>
  <si>
    <t>музичних шкіл, од.</t>
  </si>
  <si>
    <t>художніх шкіл, од.</t>
  </si>
  <si>
    <t>хореографічних шкіл, од.</t>
  </si>
  <si>
    <t>Середнє число окладів (ставок) педагогічного персоналу, од.</t>
  </si>
  <si>
    <t>кількість відділень(фортепіано, народні інструменти тощо), од.</t>
  </si>
  <si>
    <t>кількість класів, од.</t>
  </si>
  <si>
    <t>видатки на отримання освіти у школах естетичного виховання - всього, тис. грн.</t>
  </si>
  <si>
    <t>Видатки на отримання освіти у школах естетичного виховання за рахунок загального фонду, тис.грн.</t>
  </si>
  <si>
    <t>видатки на отримання освіти у школах естетичного виховання  за рахунок спеціального фонду, тис.грн.</t>
  </si>
  <si>
    <t>у тому числі батьківська плата, тис.грн.</t>
  </si>
  <si>
    <t>середньорічна кількість учнів, які отримують освіту у школах естетичноговиховання - всього, осіб</t>
  </si>
  <si>
    <t>середня кількість учнів, звільнених від плати за навчання, осіб</t>
  </si>
  <si>
    <t>чисельність учнів на одну педагогічну ставку , осіб</t>
  </si>
  <si>
    <t>кількість діто-днів, од.</t>
  </si>
  <si>
    <t>дн.</t>
  </si>
  <si>
    <t>витрати на навчання одного учня , який отримує освіту в школах естетичного виховання , грн.</t>
  </si>
  <si>
    <t>в тому числі за рахунок батьківської плати, грн.</t>
  </si>
  <si>
    <t>кількість днів відвідування учнями шкіл естетичного виховання, днів.</t>
  </si>
  <si>
    <t>днів</t>
  </si>
  <si>
    <t>динаміка збільшення чисельності учнів, які отримують освіту у школах естетичного виховання уплановому періоді по відношенню до фактичногопоказника попереднього періоду, %</t>
  </si>
  <si>
    <t>відсоток обсягу батьківської плати за навчання в загальному обсязі видатків на отримання освіти у школах естетичного виховання, %</t>
  </si>
  <si>
    <t>Підтримка та розвиток культурно-освітніх заходів, забезпечення своєчасного та якісного технічного нагляду за будівництвом та капітальним ремонтом, складання і надання кошторисної,звітної,фінансової документації, фінансування установ освіти згідно затвердженими кошторисами, надавння якісних послугз централізованого господарського обслуговування</t>
  </si>
  <si>
    <t>Кількість установ - всього, од., утому числі:</t>
  </si>
  <si>
    <t>централізованих бухгалтерій, од.</t>
  </si>
  <si>
    <t>груп технічного нагляду за будівництвом і капітальним ремонтом, од.</t>
  </si>
  <si>
    <t>науково-методичних ценгтрів, од.</t>
  </si>
  <si>
    <t>парків культури і відпочинку, од.</t>
  </si>
  <si>
    <t>інших культурно-освітніх закладів, од.</t>
  </si>
  <si>
    <t>кількість культурно-освітніхзаходів, од.</t>
  </si>
  <si>
    <t>середнє число окладів (ставок) - всього, од.</t>
  </si>
  <si>
    <t>середнє число окладів (ставок) керівних працівників, од.</t>
  </si>
  <si>
    <t>середнє число окладів (ставок) спеціалістів, од.</t>
  </si>
  <si>
    <t>витрати загального фонду на забезпечення діяльності інших культурно-освітнтх закладів, тис. грн.</t>
  </si>
  <si>
    <t>кількість колективів, що приймають участь у заходах, од.:</t>
  </si>
  <si>
    <t>кількість заходів, од.;</t>
  </si>
  <si>
    <t>обсяг видатків на прведення культурно-освітніх заходів за рахунок коштів місцевих бюджетів, тис.грн.</t>
  </si>
  <si>
    <t>обсяг видатків на прведення культурно-освітніх заходів за рахунок благодійних внесків, тис. грн.</t>
  </si>
  <si>
    <t>у тому числі доходи від реалізації квитків, тис. грн.</t>
  </si>
  <si>
    <t>динаміка збільшення кількості заходів у плановому періоді по відношенню до фактичного показника попереднього, %</t>
  </si>
  <si>
    <t>динаміка збільшення учасників заходу у плановому періоді по відношенню до фактичного показника попереднього періоду, %</t>
  </si>
  <si>
    <t>Забезпечення інформування і задоволення творчих птреб інтересів громадян, иїх естетичне виховання , розвиток та забезпечення духовного потенціалу</t>
  </si>
  <si>
    <t xml:space="preserve">кількість установ - всього, од. у тому числі </t>
  </si>
  <si>
    <t>фестивалів, од.</t>
  </si>
  <si>
    <t>кількість інших культурно-освітніх заходів (свята, ювілеї), од.</t>
  </si>
  <si>
    <t>на 1 фестиваль</t>
  </si>
  <si>
    <t>середні витрати на 1 інший культурно-освітній захід, грн.</t>
  </si>
  <si>
    <t xml:space="preserve">динаміка збільшення кількості заходівв плановому періодіпо відношенню до фактичного показника попереднього періоду  </t>
  </si>
  <si>
    <t>Збереження та подальший розвиток паркової зони. Підвищення рівня масового відпочинку та культурно-просвітницької роботи на території парку.Приведення рівню благоустрою, облаштування та загального стану інфраструктури паркових територій у відповідність до існуючих та перспективних рекреаційних навантажень</t>
  </si>
  <si>
    <t>загальна площа парку</t>
  </si>
  <si>
    <t>га</t>
  </si>
  <si>
    <t xml:space="preserve">кількість обєктів дозвілля </t>
  </si>
  <si>
    <t>кількість робітників, що здійснюють прибирання парку</t>
  </si>
  <si>
    <t>видатки на забезпечення благоустрою паркової зони, в т.ч.</t>
  </si>
  <si>
    <t>оплата праці робітників, що здійснюють прибирання парку</t>
  </si>
  <si>
    <t>оплата за водопостачання та водовідведення місць загального користування</t>
  </si>
  <si>
    <t>вивіз та захоронення твердих побутових відходів</t>
  </si>
  <si>
    <t>інші видатки (в т.ч. електроенергія та утримання літнього театру "Ракушка", придбання господарських товарів, механічне прибирання території від снігу, оплата земельного податку, оплата прці сторожів)</t>
  </si>
  <si>
    <t>кількість відвідувачів</t>
  </si>
  <si>
    <t>тис.осіб</t>
  </si>
  <si>
    <t>площа парку, що прибирається</t>
  </si>
  <si>
    <t>тис.кв.м.</t>
  </si>
  <si>
    <t>обсяг ТВП, що планується до вивозу з території парку</t>
  </si>
  <si>
    <t>м3</t>
  </si>
  <si>
    <t>середньорічні витрати на прбирання 1 квадратного метра території парку</t>
  </si>
  <si>
    <t>середньорічні витрати на вивіз та захоронення 1 куб.м. ТВП</t>
  </si>
  <si>
    <t>середньомісячна заробітна плата 1 робітника, що прибирають територію</t>
  </si>
  <si>
    <t>% площі, що прибирається до загальної площі парку</t>
  </si>
  <si>
    <t>кількість елементів благоустою</t>
  </si>
  <si>
    <t xml:space="preserve">середня вартість одного елементу благоустрою території </t>
  </si>
  <si>
    <t>відсоток освоєння коштів</t>
  </si>
  <si>
    <t>обсяг видатків</t>
  </si>
  <si>
    <t>кількість заходів</t>
  </si>
  <si>
    <t>середні витрати на 1 захід</t>
  </si>
  <si>
    <t>темп зростання кількості заходів порівняно з попереднім роком</t>
  </si>
  <si>
    <t>темп зростання заходів порівняно з попереднім роком</t>
  </si>
  <si>
    <t>З)дійснення виконавчим органом міської ради- управлінням культури наданих ьзаконодавством повноважень у сфе</t>
  </si>
  <si>
    <t xml:space="preserve">кількість штатних одиниць </t>
  </si>
  <si>
    <t>в т.ч. посадових осіб</t>
  </si>
  <si>
    <t>кількість отриманих доручень, листів, звернень, заяв, скарг</t>
  </si>
  <si>
    <t>кількість прийнятих нормативно-правових актів</t>
  </si>
  <si>
    <t>кількість виконаних листів, звернень, заяв, скарг, на одного працівника</t>
  </si>
  <si>
    <t>кількість прийнятих нормативно-правових актів на одного працівника</t>
  </si>
  <si>
    <t>витрати на утримання однієї штатної одиниці</t>
  </si>
  <si>
    <t>відсоток вчасно виконаних листів, звернень, заяв, скарг у їх загальній кількості</t>
  </si>
  <si>
    <t>Розвиток національної кінематографії, як складової частини української культури; збереження  та відновлення національної кінематографічної спадщини</t>
  </si>
  <si>
    <t>кількість кінопрокатних організацій, од.;</t>
  </si>
  <si>
    <t>середне число окладів (ставок) керівних працівників, од.;</t>
  </si>
  <si>
    <t>середне число окладів (ставок) спеціалістів</t>
  </si>
  <si>
    <t>середнє число окладів (ставок) робітників, од.</t>
  </si>
  <si>
    <t>середне число окладів (ставок) обслуговуючого та технічного персоналу)</t>
  </si>
  <si>
    <t>кількість кіноустановок, од.</t>
  </si>
  <si>
    <t>середня кількість глядачів на одному сеансі, осіб;</t>
  </si>
  <si>
    <t>середня вартість одного квитка</t>
  </si>
  <si>
    <t>грн</t>
  </si>
  <si>
    <t>середні витрати на одногоглядача, грн.</t>
  </si>
  <si>
    <t>середні видатки на підтримку для здешевлення одного квитка</t>
  </si>
  <si>
    <t>середня вартість одного сеансу</t>
  </si>
  <si>
    <t>середня завантаженість залу</t>
  </si>
  <si>
    <t>динаміка збільшення глядачів до населення у плановому періоді по відношенню до фактичного показника попереднього періоду %</t>
  </si>
  <si>
    <t>динаміка збільшення завантаженості залів до населення у плановому періоді по відношеню дофактичного показника поперенього періоду %</t>
  </si>
  <si>
    <t>Капітальний ремонт окремих приміщень першогота приміщень другого поверху будівлі пам′ятки архітектури за адресою: вул. В.Бердичівська, 61/18</t>
  </si>
  <si>
    <t>обсяг видатків на капітальний ремонт об′єкта</t>
  </si>
  <si>
    <t>кількість об′єктів, що потребують капітального ремонту</t>
  </si>
  <si>
    <t>середня вартість ремонту одного об′єкту</t>
  </si>
  <si>
    <t>відсоток кількості об′єктів, які планується відремонтувати до кількості об′єктів, що потребують ремонту</t>
  </si>
  <si>
    <t>Капітальний ремонт елементів благоустрою території будівлі, пам′ятки архітектури архітектури  по вул.  В. Бердичівська, 61/18 в м. Житомирі (в т. ч. виготовлення проектно-кошторисної документації)</t>
  </si>
  <si>
    <t>обсяг видатків на капітальний ремонт елементів благоустрою території будівлі, пам′ятки архітектури по вул. В. Бердичівська, 61/18 в м. Житомирі (в т.ч. виготовлення проектно-кошторисної документації)</t>
  </si>
  <si>
    <r>
      <t>любительські об</t>
    </r>
    <r>
      <rPr>
        <sz val="11"/>
        <color theme="1"/>
        <rFont val="Calibri"/>
        <family val="2"/>
        <charset val="204"/>
      </rPr>
      <t>′</t>
    </r>
    <r>
      <rPr>
        <sz val="11"/>
        <color theme="1"/>
        <rFont val="Times New Roman"/>
        <family val="1"/>
        <charset val="204"/>
      </rPr>
      <t>єднання та клуби за інтересами</t>
    </r>
  </si>
  <si>
    <t>кількість заходів всього, од. у тому числі кількість</t>
  </si>
  <si>
    <t>конкурсів од.</t>
  </si>
  <si>
    <t>середні витрати на проведення одного заходу, в т. ч. грн.</t>
  </si>
  <si>
    <t>на 1 конкурс, грн.</t>
  </si>
  <si>
    <t>Створення "Дому української культури"</t>
  </si>
  <si>
    <t>Обсяг видатків по створенню "Дому української култури"</t>
  </si>
  <si>
    <t>придбання обладнання , матеріалів для художнього оформлення експозицій, виставок, поліграфічної продукції, проведення майстер -класів для "дому української культури"</t>
  </si>
  <si>
    <t>Оплата послуг з інформаційно-рекламногосупроводу (в мережі інтернет, виготовлення аудіо та відео роликів), транспортні послуги по перевезенню експонатів, монтажу та демонтажу обладнання, художнє оформлення експозицій "Дому української культури</t>
  </si>
  <si>
    <t>Процент використання видатків по створенню "Дому української культури"</t>
  </si>
  <si>
    <t>Оплата послуг з проведення аудиту бухгалтерського обліку КП "Парк"</t>
  </si>
  <si>
    <t xml:space="preserve">кількість аудитів </t>
  </si>
  <si>
    <t xml:space="preserve">середні витрати на проведення 1 аудиту </t>
  </si>
  <si>
    <t>темп зростання кількості аудитів порівняно з попереднім роком</t>
  </si>
  <si>
    <t>Впровадження системи електронного урядування  "е-Місто"</t>
  </si>
  <si>
    <t>видатки на виконання програми</t>
  </si>
  <si>
    <t>організація захисту антивірусними програмами та легалізація програмного забезпечення</t>
  </si>
  <si>
    <t>кількість підключених робочих місць до інформаційних засобів колективної роботи і комунікації</t>
  </si>
  <si>
    <t>кількість підключених робочих місць до внутрішнього порталу міської ради</t>
  </si>
  <si>
    <t>кількість підключених робочих місць працівників стируктурних підрозділів міської ради до системи електронного документообігу</t>
  </si>
  <si>
    <r>
      <t>кількість піпідключених структурних підрозділів міської ради та інших суб</t>
    </r>
    <r>
      <rPr>
        <sz val="11"/>
        <color theme="1"/>
        <rFont val="Calibri"/>
        <family val="2"/>
        <charset val="204"/>
      </rPr>
      <t>′</t>
    </r>
    <r>
      <rPr>
        <sz val="11"/>
        <color theme="1"/>
        <rFont val="Times New Roman"/>
        <family val="1"/>
        <charset val="204"/>
      </rPr>
      <t>єктів надання адміністративних послуг, задіяних в автоматизованій системі центру надання адмінполуг</t>
    </r>
  </si>
  <si>
    <t>збільшення підключених робочих місць до інформаційних засобів колективної роботи і комунікації</t>
  </si>
  <si>
    <t>збільшення кількості підключених робочих місць до внутрішнього порталу міської ради</t>
  </si>
  <si>
    <t>збільшення кількості підключених структурних підрозділів міської ради</t>
  </si>
  <si>
    <t>зменшення копіювання та друку документів</t>
  </si>
  <si>
    <t>обсяг витрат на проведення реконструкції комерційного вузла обліку газу приміщення бібліотеки-філії за адресою: м.Житомир, пл. Смолянська, 1/124</t>
  </si>
  <si>
    <t>14.7</t>
  </si>
  <si>
    <t>кількість вузлів обліку газу, які планується реконструювати</t>
  </si>
  <si>
    <t>середні витрати на реконструкцію одного вузла обліку газу</t>
  </si>
  <si>
    <t>рівень готовності реконструкціївузла обліку газу</t>
  </si>
  <si>
    <t>Фінансова підтримка підприємств комунальної форми власності</t>
  </si>
  <si>
    <t>Результат фінансової діяльності на початок року (нерозподілений прибуток, непокритий збиток) в т. ч. :</t>
  </si>
  <si>
    <t xml:space="preserve">КП "Парк" Житомирської міської ради </t>
  </si>
  <si>
    <t>КП "Обрядове" Житомирської міської ради</t>
  </si>
  <si>
    <t>Розмір статутного капіталу на початок року:</t>
  </si>
  <si>
    <t>Співвідношення суми поповнення статутного капіталу в 2016р. До розміру статутного капіталу на початок року в т.ч.</t>
  </si>
  <si>
    <t>разів</t>
  </si>
  <si>
    <t>Результат фінансової діяльності на кінець року (нерозподілений прибуток або непокритий збиток)</t>
  </si>
  <si>
    <t>Обсяг ресурсів, усього, у тому числі:</t>
  </si>
  <si>
    <t>Придбання комп′ютерної техніки, багатофункціональних пристроїв для обслуговування користувачів бібліотек-філій КЗ "Централізована бібліотечна система" та організації клубу "Університет для пенсіонерів"</t>
  </si>
  <si>
    <t>Капітальний ремонт окремих приміщень першого та приміщень другого поверху будівлі, пам′ятки архітектури за адресою: вул. В.Бердичівська, 61/18 в м. Житомирі</t>
  </si>
  <si>
    <t>Капітальний ремонт елементів благоустрою території будівлі пам′ятки архітектури за адресою : вул. В.Бердичівська, 61/18 в м. Житомирі (виготовлення проектно-кошторисної документації)</t>
  </si>
  <si>
    <t>управління культури міської ради, КП "Об′єднана дирекція кінотеатрів міста"</t>
  </si>
  <si>
    <t>департамент містобудування та земельних відносин, УКБ,управління культури міської ради, КП "Об′єднана дирекція кінотеатрів міста"</t>
  </si>
  <si>
    <t>Проведення заходів щодо популяризації серед населення міста об′єктів культурної спадщини придбання фото та відео матеріалів</t>
  </si>
  <si>
    <t>Надання всебічної підтримки та сприяння діяльності краєзнавцям, що займаються виявленням , вивченням та систематизацією об′єктів культурної спадщини</t>
  </si>
  <si>
    <t>Здійснення заходів з популяризації та використання об′єктів культурної спадщини щляхом проведення круглих столів, майстер-класів, виставок, худжніх пленерів, тощо.</t>
  </si>
  <si>
    <t>Виконання заходів, спрямованих на запобігання знищенню чи пошкодженню зелених насаджень  та утримання в належному санітарному стані об′єкта природно-заповідного фонду парку, пам′ятки садово-паркового мистецтва, в тому числі:                                                - квіткове оформлення території, утримання та відновлення зелених насаджень;                                     - виконання заходів по охороні зелених насаджень від шкідників і хвороб.</t>
  </si>
  <si>
    <t>Коригування проекту функціонального зонування парку-пам′ятки садово-паркового мистецтва місцевого значення КП "Парк" (м. Житомир) розробка проектів екологічних стежок та реконструкція його зелених насаджень"</t>
  </si>
  <si>
    <t xml:space="preserve">Виготовлення проектно-кошторисної документації – 22,3 тис. грн.;
Капітальний ремонт та утеплення зовнішніх стін приміщень блоків «А» та «В» КПСМНЗ музичної школи № 1 ім. Б.М.Лятошинського (вул.. Михайлівська,5) – 2201,5 тис.грн.
</t>
  </si>
  <si>
    <t>Забезпечення оплати праці працівників закладів культури міста</t>
  </si>
  <si>
    <t>Забезпечення комунальними послугами та енергоносіями закладів культури міста</t>
  </si>
  <si>
    <t>Утримання приміщень у належному санітарному стані</t>
  </si>
  <si>
    <t>Утримання приміщення у належному санітарному стані</t>
  </si>
  <si>
    <t>Підключення до центральної мережі побутової каналізації</t>
  </si>
  <si>
    <t>Приведення документації та вузла обліку газу до відповідних норм</t>
  </si>
  <si>
    <t>Встановлення електричного котла та переобладнання системи опалення</t>
  </si>
  <si>
    <t>Участь у Міжнародному конкурсі</t>
  </si>
  <si>
    <t>Зміцнення матеріально-технічної бази в школах естетичного виховання</t>
  </si>
  <si>
    <t xml:space="preserve">Збереження та розвиток централізованої бібліотечної системи м. Житомира, як культурно-освітнього та інформаційного закладу, забезпечення прав громадян на бібліотечне обслуговування, загальної доступності до інформації та культурних цінностей, приведення бібліотечної системи у відповідність до сучасних вимог автоматизації бібліотечних процесів, забезпечення комп’ютерами та доступності до Інтернет ресурсів.
</t>
  </si>
  <si>
    <t xml:space="preserve">Забезпечення оплати праці працівників </t>
  </si>
  <si>
    <t>Забезпечення оплати комунальних послуг та енергоносіїв</t>
  </si>
  <si>
    <t>Поповнення бібліотечних фондів книжковими та періодичними виданнями, задоволення читацького попиту на вітчизняну та зарубіжну друковану продукцію</t>
  </si>
  <si>
    <t>Створення умов для задоволення попиту громадян на інформацію</t>
  </si>
  <si>
    <t>Реконструкція комерційного вузла обліку газу приміщення бібліотеки-філії за адресою: м.Житомир, пл..Смолянська,1/124 в т.ч. виготовлення ПКД</t>
  </si>
  <si>
    <t xml:space="preserve">«Реконструкція системи опалення приміщення бібліотеки-філії № 12 за адресою: майдан Смолянський 1/124 в м. Житомирі»,«Реконструкція системи опалення приміщення бібліотеки-філії № 3 за адресою: вул.Хлібна,29 в м. Житомирі»
(в т.ч. виготовлення ПКД)
</t>
  </si>
  <si>
    <t>Підтримка діяльності та сприяння розвитку членам колективів міського Палацу культури, росту активності громадян у підвищенні культурного іміджу міста, забезпечення проведення культурно-мистецьких заходів, розвиток музичного мистецтва у місті та роботу гуртків, секцій, аматорських колективів, сприяння концертній діяльності духових оркестрів та хорових колективів</t>
  </si>
  <si>
    <t>Збереження та розвиток початкових спеціалізованих мистецьких навчальних закладів (шкіл естетичного виховання), збільшення контингенту та розвиток індивідуальних здібностей і талантів дітей та молоді, забезпечення умов для творчого розвитку особистості, підвищення культурного рівня та естетичного виховання дітей, юнацтва міста  та надання музичної освіти через доступність до надбань вітчизняної і світової культури, створення умов для індивідуальної і колективної художньої творчості</t>
  </si>
  <si>
    <t>Заходи з реалізації культурно-мистецьких проектів та проектів, що фінансуються з державного та місцевих бюджетів</t>
  </si>
  <si>
    <t>Створення автоматизованої бібліотечно-інформаційної системи (АБІС), встановлення системи ІРБІС з технологією штрих-кодування бібліотечного фонду на базі 15 бібліотек-філій  КЗ «Централізована бібліотечна система» м. Житомира</t>
  </si>
  <si>
    <t>Створення дитячих кімнат для реалізації проекту «Поки мами читають» в 6 бібліотеках-філіях КЗ «Централізована бібліотечна система» Житомирської міської ради</t>
  </si>
  <si>
    <t>зміцнення матеріально-технічної бази</t>
  </si>
  <si>
    <t>Міжнародна хореографічна асамблея імені Н.Скорульської</t>
  </si>
  <si>
    <t>Міжнародний кінофестиваль «Молодість» в м.Житомирі</t>
  </si>
  <si>
    <t>Мистецький проект «Велич особистості -  Олег Ольжич»</t>
  </si>
  <si>
    <t xml:space="preserve">Арт-конкурс інсталяцій «Послання космосу»            (проведення  аукціону, виготовлення, встановлення та  монтажу сценічних інсталяцій) </t>
  </si>
  <si>
    <t>49.</t>
  </si>
  <si>
    <t>50.</t>
  </si>
  <si>
    <t>51.</t>
  </si>
  <si>
    <t>52.</t>
  </si>
  <si>
    <t>Проведення науково-практичних конференцій, семінарів, симпозіумів, виставок,презентацій тощо з питань хохорони культурної спадщини</t>
  </si>
  <si>
    <t xml:space="preserve"> - догляд, утримання, видалення аварійних,  засохлих  та пошкоджених  дерев  і кущів, знешкодження  омели;</t>
  </si>
  <si>
    <t xml:space="preserve"> - придбання лавок паркових</t>
  </si>
  <si>
    <t xml:space="preserve"> -  придбання та встановлення об’єктів санітарно-побутового обслуговування населення (модульних туалетів);</t>
  </si>
  <si>
    <t xml:space="preserve"> - придбання та встановлення об’єктів санітарно-гігієнічного спрямування  (кабінки для переодягання (металеві),  душові кабіни, євро контейнери (оцинковані) - 370,0тис. грн.</t>
  </si>
  <si>
    <t xml:space="preserve"> - придбання техніки (машина для прибирання на базі трактора з навісним обладнанням та причіпом)  та іншого обладнання (газонокосарки, бензопили тощо) - 490,0 тис.грн.;</t>
  </si>
  <si>
    <t xml:space="preserve"> - придбання  та капітальний ремонт човнових станцій на території парку  та гідропарку в. т. ч. ПКД) – 560,0 тис.грн.;</t>
  </si>
  <si>
    <t xml:space="preserve"> -  будівництво об′єктів санітарно-побутового обслуговування населення (туалетів) на території парку та гідропарку в  т. ч. виготовлення проектно-кошторисної документації -1000,0 тис. грн.;</t>
  </si>
  <si>
    <t xml:space="preserve"> -придбання атракціону  «Лабіринт» - 120,0 тис.грн.;</t>
  </si>
  <si>
    <t xml:space="preserve"> - придбання плавзасобів: човни-5 шт.; катамарани – 3 шт. КП «Парк» Житомирської міської ради – 300,0 тис.грн.;</t>
  </si>
  <si>
    <t xml:space="preserve"> - придбання та монтаж атракціонів  «Манежка» - 910,0 тис. грн.; «Лебеді»-1040,0 тис.  грн.;</t>
  </si>
  <si>
    <t xml:space="preserve"> - Капітальний ремонт атракціону  «Ланцюгова карусель» - 100,0 тис.грн.;</t>
  </si>
  <si>
    <t xml:space="preserve"> - капітальний ремонт човнової станції «Гідропарк»-1200,0 тис.грн.</t>
  </si>
  <si>
    <t xml:space="preserve"> - поточний ремонт підмітально-прибиральної машини BUCHER CITYCAT -80,0 тис.грн.;                                               </t>
  </si>
  <si>
    <t>Проект 1.1. «Збереження та розвиток початкової спеціалізованої мистецької освіти на 2015-2017роки»</t>
  </si>
  <si>
    <t xml:space="preserve">Проект 1.3. «Підтримка діяльності міського Палацу культури та народних колективів» </t>
  </si>
  <si>
    <t>Поповнення статутного капіталу  КП «Обрядове» (для вирішення питань щодо подальшої ліквідації підприємства)</t>
  </si>
  <si>
    <t>І етап  2015 рік</t>
  </si>
  <si>
    <t>ІІ етап  2016 рік</t>
  </si>
  <si>
    <t>ІІІ етап  2017 рік</t>
  </si>
  <si>
    <t xml:space="preserve"> - державний бюджет</t>
  </si>
  <si>
    <t xml:space="preserve"> - кошти небюджетних джерел</t>
  </si>
  <si>
    <t xml:space="preserve"> - міський бюджет</t>
  </si>
  <si>
    <r>
      <t>КПСМНЗ музичні школи №№1-5, художня школа ,КЗ "Централізована бібліотечна система", КЗ "Палац культури", КП "Парк культури та відпочинку ім. Ю.Гагаріна", КП "Об</t>
    </r>
    <r>
      <rPr>
        <sz val="14"/>
        <color theme="1"/>
        <rFont val="Calibri"/>
        <family val="2"/>
        <charset val="204"/>
      </rPr>
      <t>′</t>
    </r>
    <r>
      <rPr>
        <sz val="14"/>
        <color theme="1"/>
        <rFont val="Times New Roman"/>
        <family val="1"/>
        <charset val="204"/>
      </rPr>
      <t>єднана дирекція кінотеатрів міста", КП "Обрядове".</t>
    </r>
  </si>
  <si>
    <t>Зміцнення матеріально-технічної бази</t>
  </si>
  <si>
    <t>Провести  аудит бухгалтерського обліку КП “Парк”</t>
  </si>
  <si>
    <t>Забезпечення доступності маломобільних груп населення до  приміщення</t>
  </si>
  <si>
    <t>проведення заходу на високому рівні</t>
  </si>
  <si>
    <t>Придбання обладнання для дитячого кафе в структурному підрозділі "Спеціалізований дитячий кінотеатр ім. І. Франка"</t>
  </si>
  <si>
    <t>Утримання ПзОВ "Супутник"</t>
  </si>
  <si>
    <t xml:space="preserve"> -  мешканців міста  (в т.ч. відомих осіб та звичайних громадян)</t>
  </si>
  <si>
    <t xml:space="preserve">Всього витрат на виконання програми </t>
  </si>
  <si>
    <t>1. ПАСПОРТ ПРОГРАМИ (ЗАГАЛЬНА ХАРАКТЕРИСТИКА ПРОГРАМИ)</t>
  </si>
  <si>
    <t>6. Обсяги та джерела фінансування програми</t>
  </si>
  <si>
    <t>Термін реалізації програми</t>
  </si>
  <si>
    <t>2015 – 2017 роки</t>
  </si>
  <si>
    <t xml:space="preserve">1 етап – 2015 рік
2 етап – 2016 рік
3 етап – 2017 рік
</t>
  </si>
  <si>
    <t>7. Строки та етапи виконання програми</t>
  </si>
  <si>
    <t>Заходи з вирішення питань, пов’язаних з діяльністю та збереженням існуючої базової мережі закладів культури, що будуть вирішуватись  4 проектами з зазначенням засобів (заходів), обсягів та джерел фінансування</t>
  </si>
  <si>
    <t xml:space="preserve">Популяризація туристичного потенціалу міста шляхом забезпечення проведення туристично-екскурсійного обслуговування  </t>
  </si>
  <si>
    <t>ПОКАЗНИКИ РЕЗУЛЬТАТИВНОСТІ ПРОГРАМИ</t>
  </si>
  <si>
    <t>Відзначення інших державних, ювілейних, знаменних і пам′ятних дат, визначних подій</t>
  </si>
  <si>
    <t>Проектування будівництва об′єктів</t>
  </si>
  <si>
    <t>Забезпечення реконструкції об′єктів</t>
  </si>
  <si>
    <t>КП "Об′єднана дирекція кінотеатрів міста" Житомирської міської ради</t>
  </si>
  <si>
    <t>сума внесків до статутного капіталу суб′єктівгосподарювання, яку планується здійснити:</t>
  </si>
  <si>
    <t xml:space="preserve">КП "Об′єднана дирекція кінотеатрів міста" </t>
  </si>
  <si>
    <t>обсяг витрат на виготовлення проектно-кошторисної документації для реконструкції об′ктів</t>
  </si>
  <si>
    <t>кількість проектів для реконструкції об′єктів</t>
  </si>
  <si>
    <t>середні витрати на розробку одного проекту для реконструкції об′єктів</t>
  </si>
  <si>
    <t>рівень готовності проектної документації реконструкції об′єктів</t>
  </si>
  <si>
    <t>Виготовлення проектно-кошторисної документації та капітальний ремонт приміщень КЗ "Палац культури" по вул. І- го Травня 12/5 в м. Житомирі для забезпечення доступності інвалідів та маломобільних груп населення</t>
  </si>
  <si>
    <t>Придбання та встановлення дитячого майданчика на території гідропарку КП "Парк" за адресою: м.Житомир, Чуднівське шосе, 3</t>
  </si>
  <si>
    <t>Організація та проведення  майстер-класів, вв рамках проведення загальноміських свят та фестивалів . Придбання матеріалів, обладнання для їх проведення</t>
  </si>
  <si>
    <t>Проект 1.4. «Адміністрування програм культурно-мистецького спрямування»</t>
  </si>
  <si>
    <t>Проект 2.1.«Організація та проведення державних, загальноміських свят, культурно-освітніх та мистецьких заходів»</t>
  </si>
  <si>
    <t xml:space="preserve"> Проект 2.5. «Створення сприятливих умов, забезпечення благоустрою та організації місць відпочинку в паркових зонах міста Житомира»</t>
  </si>
  <si>
    <t>Проект 1.2. "Забезпечення бібліотечно-інформаційними послугами населення"</t>
  </si>
  <si>
    <t>Проект 2.2. «Проведення організаційно-масових заходів»</t>
  </si>
  <si>
    <t>Проект 2.3. «Підтримки кінематографії»</t>
  </si>
  <si>
    <t>Проект 2.4. «Збереження та використання об’єктів  культурної спадщини»</t>
  </si>
  <si>
    <t>Проект 2.6.«Діяльність в сфері туризму та краєзнавства»</t>
  </si>
  <si>
    <t>Проект 2.7.  «Збереження та підтримка народних художніх промислів»</t>
  </si>
  <si>
    <t xml:space="preserve"> Проект 2.8.«Дім української культури»</t>
  </si>
  <si>
    <t>Проект 2.9.  «Збереження та розвиток українських традиційних обрядів»</t>
  </si>
  <si>
    <t>Реконструкція нежитлового приміщення під бібліотеку - філію КЗ «Централізована бібліотечна система» за адресою: м. Житомир, вул. Вітрука, 53, вт.ч. виготовлення проектно-кошторисної документації</t>
  </si>
  <si>
    <t>Щорічний Міжнародний фестиваль мистецтв "Пісенний Спас"</t>
  </si>
  <si>
    <t>Придбання матеріалів про історичні місця Житомира.                                                               Придбання та встановлення банера з висловом Т.Г.Шевченка</t>
  </si>
  <si>
    <t>Виготовлення технічної документації із землеустрою щодо встановлення(відновлення) меж земельної ділянки в натурі на (місцевості) за адресою: м.Житомир, лівий берег р. Тетерів КП "Парк" Житомирської міської ради Бульвар Старий,34 та правий берег р.Тетерів КП "Парк" Житомирської міської ради</t>
  </si>
  <si>
    <t>Комплексна цільова Порграма розвитку міста Житомира на 2015-2017 роки</t>
  </si>
  <si>
    <t>Щорічний Всеукраїнський фестиваль військових духових оркестрів  "Ми єдині"</t>
  </si>
  <si>
    <t>Начальник управління культури</t>
  </si>
  <si>
    <t>Н.І.Рябенко</t>
  </si>
  <si>
    <t>Секретар міської ради</t>
  </si>
  <si>
    <t>Н.М.Чиж</t>
  </si>
  <si>
    <t>Додаток 3до Порядку</t>
  </si>
  <si>
    <t>«Реставраційні ремонті роботи  по утриманню адміністративної будівлі (підвалу), (даху) по вул.Велика Бердичівська,61/18 в, м.Житомирі</t>
  </si>
  <si>
    <t>«Виготовлення проектно-кошторисної документації по об’єкту: «Капітальний ремонт фронтальної стіни (зі сторони вулиці Лятошинського,3), будівлі структурного підрозділу «Спеціалізований дитячий кінотеатр ім.І.Франка КП «Об’єднана дирекція кінотеатрів міста» Житомирської міської ради</t>
  </si>
  <si>
    <t>167770,9 тис. грн.</t>
  </si>
  <si>
    <t>162759,8 тис. грн.</t>
  </si>
  <si>
    <t xml:space="preserve"> - придбання ручної машини для прибирання пляжів  Гідропарку КП «Парк» Житомирської  міської ради –311,0 тис.грн.;</t>
  </si>
</sst>
</file>

<file path=xl/styles.xml><?xml version="1.0" encoding="utf-8"?>
<styleSheet xmlns="http://schemas.openxmlformats.org/spreadsheetml/2006/main">
  <numFmts count="3">
    <numFmt numFmtId="6" formatCode="#,##0&quot;р.&quot;;[Red]\-#,##0&quot;р.&quot;"/>
    <numFmt numFmtId="43" formatCode="_-* #,##0.00_р_._-;\-* #,##0.00_р_._-;_-* &quot;-&quot;??_р_._-;_-@_-"/>
    <numFmt numFmtId="164" formatCode="0.0"/>
  </numFmts>
  <fonts count="26">
    <font>
      <sz val="11"/>
      <color theme="1"/>
      <name val="Calibri"/>
      <family val="2"/>
      <charset val="204"/>
      <scheme val="minor"/>
    </font>
    <font>
      <b/>
      <sz val="10"/>
      <name val="Times New Roman"/>
      <family val="1"/>
      <charset val="204"/>
    </font>
    <font>
      <sz val="10"/>
      <name val="Times New Roman"/>
      <family val="1"/>
      <charset val="204"/>
    </font>
    <font>
      <sz val="11"/>
      <color theme="1"/>
      <name val="Times New Roman"/>
      <family val="1"/>
      <charset val="204"/>
    </font>
    <font>
      <b/>
      <sz val="11"/>
      <color theme="1"/>
      <name val="Times New Roman"/>
      <family val="1"/>
      <charset val="204"/>
    </font>
    <font>
      <sz val="11"/>
      <color theme="1"/>
      <name val="Calibri"/>
      <family val="2"/>
      <charset val="204"/>
    </font>
    <font>
      <sz val="10"/>
      <color rgb="FF000000"/>
      <name val="Times New Roman"/>
      <family val="1"/>
      <charset val="204"/>
    </font>
    <font>
      <b/>
      <sz val="14"/>
      <color theme="1"/>
      <name val="Calibri"/>
      <family val="2"/>
      <charset val="204"/>
      <scheme val="minor"/>
    </font>
    <font>
      <b/>
      <sz val="14"/>
      <color theme="1"/>
      <name val="Times New Roman"/>
      <family val="1"/>
      <charset val="204"/>
    </font>
    <font>
      <b/>
      <sz val="11"/>
      <name val="Times New Roman"/>
      <family val="1"/>
      <charset val="204"/>
    </font>
    <font>
      <sz val="11"/>
      <name val="Times New Roman"/>
      <family val="1"/>
      <charset val="204"/>
    </font>
    <font>
      <b/>
      <sz val="12"/>
      <color theme="1"/>
      <name val="Times New Roman"/>
      <family val="1"/>
      <charset val="204"/>
    </font>
    <font>
      <b/>
      <sz val="8"/>
      <color theme="1"/>
      <name val="Times New Roman"/>
      <family val="1"/>
      <charset val="204"/>
    </font>
    <font>
      <sz val="13"/>
      <color theme="1"/>
      <name val="Times New Roman"/>
      <family val="1"/>
      <charset val="204"/>
    </font>
    <font>
      <sz val="11"/>
      <color theme="1"/>
      <name val="Calibri"/>
      <family val="2"/>
      <charset val="204"/>
      <scheme val="minor"/>
    </font>
    <font>
      <sz val="12"/>
      <color theme="1"/>
      <name val="Times New Roman"/>
      <family val="1"/>
      <charset val="204"/>
    </font>
    <font>
      <sz val="14"/>
      <color theme="1"/>
      <name val="Times New Roman"/>
      <family val="1"/>
      <charset val="204"/>
    </font>
    <font>
      <b/>
      <sz val="16"/>
      <color theme="1"/>
      <name val="Times New Roman"/>
      <family val="1"/>
      <charset val="204"/>
    </font>
    <font>
      <b/>
      <i/>
      <sz val="13"/>
      <color theme="1"/>
      <name val="Times New Roman"/>
      <family val="1"/>
      <charset val="204"/>
    </font>
    <font>
      <sz val="14"/>
      <color theme="1"/>
      <name val="Calibri"/>
      <family val="2"/>
      <charset val="204"/>
    </font>
    <font>
      <sz val="13"/>
      <color rgb="FFFF0000"/>
      <name val="Times New Roman"/>
      <family val="1"/>
      <charset val="204"/>
    </font>
    <font>
      <b/>
      <i/>
      <sz val="13"/>
      <name val="Times New Roman"/>
      <family val="1"/>
      <charset val="204"/>
    </font>
    <font>
      <b/>
      <sz val="14"/>
      <name val="Times New Roman"/>
      <family val="1"/>
      <charset val="204"/>
    </font>
    <font>
      <b/>
      <sz val="14"/>
      <name val="Calibri"/>
      <family val="2"/>
      <charset val="204"/>
      <scheme val="minor"/>
    </font>
    <font>
      <b/>
      <sz val="12"/>
      <name val="Times New Roman"/>
      <family val="1"/>
      <charset val="204"/>
    </font>
    <font>
      <sz val="16"/>
      <color theme="1"/>
      <name val="Times New Roman"/>
      <family val="1"/>
      <charset val="204"/>
    </font>
  </fonts>
  <fills count="5">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s>
  <cellStyleXfs count="3">
    <xf numFmtId="0" fontId="0" fillId="0" borderId="0"/>
    <xf numFmtId="43" fontId="14" fillId="0" borderId="0" applyFont="0" applyFill="0" applyBorder="0" applyAlignment="0" applyProtection="0"/>
    <xf numFmtId="2" fontId="13" fillId="0" borderId="1" applyBorder="0" applyAlignment="0">
      <alignment horizontal="center" vertical="top" wrapText="1"/>
    </xf>
  </cellStyleXfs>
  <cellXfs count="235">
    <xf numFmtId="0" fontId="0" fillId="0" borderId="0" xfId="0"/>
    <xf numFmtId="0" fontId="0" fillId="0" borderId="0" xfId="0" applyAlignment="1">
      <alignment wrapText="1"/>
    </xf>
    <xf numFmtId="0" fontId="0" fillId="2" borderId="1" xfId="0" applyFill="1" applyBorder="1" applyAlignment="1">
      <alignment horizontal="center" vertical="center" wrapText="1"/>
    </xf>
    <xf numFmtId="0" fontId="0" fillId="0" borderId="1" xfId="0" applyBorder="1" applyAlignment="1">
      <alignment wrapText="1"/>
    </xf>
    <xf numFmtId="0" fontId="0" fillId="0" borderId="1" xfId="0" applyBorder="1"/>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0" borderId="9" xfId="0" applyFont="1" applyBorder="1" applyAlignment="1">
      <alignment vertical="top"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164"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wrapText="1"/>
    </xf>
    <xf numFmtId="0" fontId="4" fillId="0" borderId="1" xfId="0" applyFont="1" applyBorder="1" applyAlignment="1">
      <alignment horizontal="center" wrapText="1"/>
    </xf>
    <xf numFmtId="0" fontId="3" fillId="0" borderId="0" xfId="0" applyFont="1"/>
    <xf numFmtId="0" fontId="3" fillId="0" borderId="0" xfId="0" applyFont="1" applyBorder="1" applyAlignment="1">
      <alignment wrapText="1"/>
    </xf>
    <xf numFmtId="164" fontId="3" fillId="0" borderId="1" xfId="0" applyNumberFormat="1" applyFont="1" applyBorder="1" applyAlignment="1">
      <alignment horizontal="center"/>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2" fillId="0" borderId="1" xfId="0" applyFont="1" applyBorder="1" applyAlignment="1">
      <alignment horizontal="left" vertical="center"/>
    </xf>
    <xf numFmtId="0" fontId="2" fillId="0" borderId="1" xfId="0" applyFont="1" applyBorder="1" applyAlignment="1">
      <alignment horizontal="justify" vertical="center" wrapText="1"/>
    </xf>
    <xf numFmtId="1" fontId="3" fillId="0" borderId="1" xfId="0" applyNumberFormat="1" applyFont="1" applyBorder="1" applyAlignment="1">
      <alignment horizontal="center" vertical="center" wrapText="1"/>
    </xf>
    <xf numFmtId="0" fontId="3" fillId="0" borderId="3" xfId="0" applyFont="1" applyBorder="1" applyAlignment="1">
      <alignment wrapText="1"/>
    </xf>
    <xf numFmtId="0" fontId="3" fillId="0" borderId="11" xfId="0" applyFont="1" applyBorder="1" applyAlignment="1">
      <alignment wrapText="1"/>
    </xf>
    <xf numFmtId="164" fontId="3" fillId="0" borderId="1" xfId="0" applyNumberFormat="1" applyFont="1" applyBorder="1" applyAlignment="1">
      <alignment horizontal="center" wrapText="1"/>
    </xf>
    <xf numFmtId="0" fontId="3" fillId="0" borderId="10" xfId="0" applyFont="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3" fillId="0" borderId="9" xfId="0" applyFont="1" applyBorder="1" applyAlignment="1">
      <alignment wrapText="1"/>
    </xf>
    <xf numFmtId="0" fontId="2" fillId="0" borderId="7" xfId="0" applyFont="1" applyBorder="1" applyAlignment="1">
      <alignment horizontal="justify"/>
    </xf>
    <xf numFmtId="0" fontId="6" fillId="0" borderId="8" xfId="0" applyFont="1" applyBorder="1" applyAlignment="1">
      <alignment horizontal="justify"/>
    </xf>
    <xf numFmtId="0" fontId="2" fillId="0" borderId="9" xfId="0" applyFont="1" applyBorder="1" applyAlignment="1">
      <alignment horizontal="left"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vertical="top" wrapText="1"/>
    </xf>
    <xf numFmtId="0" fontId="3" fillId="0" borderId="14" xfId="0" applyFont="1" applyBorder="1" applyAlignment="1">
      <alignment horizontal="center" vertical="center" wrapText="1"/>
    </xf>
    <xf numFmtId="0" fontId="1" fillId="0" borderId="1" xfId="0" applyFont="1" applyBorder="1" applyAlignment="1">
      <alignment vertical="top" wrapText="1"/>
    </xf>
    <xf numFmtId="0" fontId="3" fillId="0" borderId="9" xfId="0" applyFont="1" applyBorder="1" applyAlignment="1">
      <alignment horizontal="left" vertical="top" wrapText="1"/>
    </xf>
    <xf numFmtId="0" fontId="2" fillId="0" borderId="1" xfId="0" applyFont="1" applyBorder="1" applyAlignment="1">
      <alignment wrapText="1"/>
    </xf>
    <xf numFmtId="0" fontId="2" fillId="0" borderId="1" xfId="0" applyFont="1" applyBorder="1" applyAlignment="1">
      <alignment horizontal="justify"/>
    </xf>
    <xf numFmtId="0" fontId="3" fillId="0" borderId="1" xfId="0" applyFont="1" applyBorder="1" applyAlignment="1">
      <alignment horizontal="left" vertical="top" wrapText="1"/>
    </xf>
    <xf numFmtId="164" fontId="3" fillId="0" borderId="1" xfId="0" applyNumberFormat="1" applyFont="1" applyBorder="1" applyAlignment="1">
      <alignment vertical="center" wrapText="1"/>
    </xf>
    <xf numFmtId="0" fontId="6" fillId="0" borderId="1" xfId="0" applyFont="1" applyBorder="1" applyAlignment="1">
      <alignment wrapText="1"/>
    </xf>
    <xf numFmtId="0" fontId="4" fillId="0" borderId="1" xfId="0" applyFont="1" applyBorder="1" applyAlignment="1">
      <alignment wrapText="1"/>
    </xf>
    <xf numFmtId="0" fontId="3" fillId="0" borderId="0" xfId="0" applyFont="1" applyAlignment="1">
      <alignment horizontal="right"/>
    </xf>
    <xf numFmtId="0" fontId="3" fillId="0" borderId="1" xfId="0" applyFont="1" applyBorder="1" applyAlignment="1">
      <alignment horizontal="center" vertical="center" wrapText="1"/>
    </xf>
    <xf numFmtId="0" fontId="3" fillId="0" borderId="0" xfId="0" applyFont="1" applyAlignment="1">
      <alignment wrapText="1"/>
    </xf>
    <xf numFmtId="0" fontId="3" fillId="0" borderId="1" xfId="0" applyFont="1" applyFill="1" applyBorder="1" applyAlignment="1">
      <alignment wrapText="1"/>
    </xf>
    <xf numFmtId="0" fontId="3" fillId="0" borderId="1" xfId="0" applyFont="1" applyBorder="1"/>
    <xf numFmtId="0" fontId="3" fillId="0" borderId="0" xfId="0" applyFont="1" applyBorder="1"/>
    <xf numFmtId="0" fontId="3" fillId="0" borderId="1" xfId="0" applyFont="1" applyFill="1" applyBorder="1"/>
    <xf numFmtId="0" fontId="3" fillId="0" borderId="1" xfId="0" applyFont="1" applyBorder="1" applyAlignment="1">
      <alignment horizontal="center"/>
    </xf>
    <xf numFmtId="0" fontId="3" fillId="0" borderId="1" xfId="0" applyFont="1" applyBorder="1" applyAlignment="1">
      <alignment horizontal="left" wrapText="1"/>
    </xf>
    <xf numFmtId="0" fontId="3" fillId="0" borderId="1" xfId="0" applyFont="1" applyBorder="1" applyAlignment="1">
      <alignment horizontal="center" wrapText="1"/>
    </xf>
    <xf numFmtId="0" fontId="3" fillId="0" borderId="0" xfId="0" applyFont="1" applyFill="1" applyBorder="1" applyAlignment="1">
      <alignment wrapText="1"/>
    </xf>
    <xf numFmtId="0" fontId="3" fillId="0" borderId="0" xfId="0" applyFont="1" applyFill="1" applyBorder="1"/>
    <xf numFmtId="2" fontId="3" fillId="0" borderId="1" xfId="0" applyNumberFormat="1" applyFont="1" applyBorder="1"/>
    <xf numFmtId="2" fontId="3" fillId="0" borderId="1" xfId="0" applyNumberFormat="1" applyFont="1" applyBorder="1" applyAlignment="1">
      <alignment wrapText="1"/>
    </xf>
    <xf numFmtId="164" fontId="3" fillId="0" borderId="1" xfId="0" applyNumberFormat="1" applyFont="1" applyBorder="1"/>
    <xf numFmtId="2" fontId="3" fillId="0" borderId="0" xfId="0" applyNumberFormat="1" applyFont="1" applyBorder="1" applyAlignment="1">
      <alignment wrapText="1"/>
    </xf>
    <xf numFmtId="164" fontId="3" fillId="0" borderId="1" xfId="0" applyNumberFormat="1" applyFont="1" applyBorder="1" applyAlignment="1">
      <alignment wrapText="1"/>
    </xf>
    <xf numFmtId="0" fontId="7" fillId="0" borderId="9" xfId="0" applyFont="1" applyBorder="1" applyAlignment="1">
      <alignment horizontal="center" wrapText="1"/>
    </xf>
    <xf numFmtId="0" fontId="3" fillId="2" borderId="1"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1" xfId="0" applyFont="1" applyBorder="1" applyAlignment="1">
      <alignment horizontal="center" wrapText="1"/>
    </xf>
    <xf numFmtId="0" fontId="3" fillId="0" borderId="1" xfId="0" applyFont="1" applyBorder="1" applyAlignment="1">
      <alignment horizontal="center" vertical="center" wrapText="1"/>
    </xf>
    <xf numFmtId="0" fontId="8" fillId="0" borderId="1" xfId="0" applyFont="1" applyBorder="1" applyAlignment="1">
      <alignment horizontal="center" wrapText="1"/>
    </xf>
    <xf numFmtId="0" fontId="10" fillId="0" borderId="1" xfId="0" applyFont="1" applyBorder="1" applyAlignment="1">
      <alignment horizontal="left" vertical="center" wrapText="1"/>
    </xf>
    <xf numFmtId="0" fontId="9" fillId="0" borderId="8" xfId="0" applyFont="1" applyBorder="1" applyAlignment="1">
      <alignment vertical="top" wrapText="1"/>
    </xf>
    <xf numFmtId="0" fontId="10" fillId="0" borderId="1" xfId="0" applyFont="1" applyBorder="1" applyAlignment="1">
      <alignment vertical="center" wrapText="1"/>
    </xf>
    <xf numFmtId="0" fontId="9" fillId="0" borderId="9" xfId="0" applyFont="1" applyBorder="1" applyAlignment="1">
      <alignment vertical="top" wrapText="1"/>
    </xf>
    <xf numFmtId="0" fontId="2" fillId="0" borderId="9" xfId="0" applyFont="1" applyBorder="1" applyAlignment="1">
      <alignment horizontal="center"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1" xfId="0" applyFont="1" applyBorder="1" applyAlignment="1">
      <alignment horizontal="center"/>
    </xf>
    <xf numFmtId="0" fontId="2" fillId="0" borderId="9" xfId="0" applyFont="1" applyBorder="1" applyAlignment="1">
      <alignment horizontal="center"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4" borderId="1" xfId="0" applyNumberFormat="1" applyFont="1" applyFill="1" applyBorder="1" applyAlignment="1">
      <alignment horizontal="center" vertical="center" wrapText="1"/>
    </xf>
    <xf numFmtId="0" fontId="2" fillId="0" borderId="9" xfId="0" applyFont="1" applyBorder="1" applyAlignment="1">
      <alignment horizontal="center" vertical="top" wrapText="1"/>
    </xf>
    <xf numFmtId="0" fontId="3" fillId="0" borderId="1" xfId="0" applyFont="1" applyBorder="1" applyAlignment="1">
      <alignment horizontal="center" wrapText="1"/>
    </xf>
    <xf numFmtId="0" fontId="3" fillId="0" borderId="1" xfId="0" applyFont="1" applyBorder="1" applyAlignment="1">
      <alignment horizontal="center" vertical="center" wrapText="1"/>
    </xf>
    <xf numFmtId="0" fontId="6" fillId="0" borderId="8" xfId="0" applyFont="1" applyBorder="1" applyAlignment="1">
      <alignment wrapText="1"/>
    </xf>
    <xf numFmtId="0" fontId="3" fillId="0" borderId="4" xfId="0" applyFont="1" applyBorder="1" applyAlignment="1">
      <alignment horizontal="center" vertical="center" wrapText="1"/>
    </xf>
    <xf numFmtId="0" fontId="1" fillId="0" borderId="12" xfId="0" applyFont="1" applyBorder="1" applyAlignment="1">
      <alignment vertical="top" wrapText="1"/>
    </xf>
    <xf numFmtId="0" fontId="1" fillId="0" borderId="3" xfId="0" applyFont="1" applyBorder="1" applyAlignment="1">
      <alignment vertical="top" wrapText="1"/>
    </xf>
    <xf numFmtId="0" fontId="1" fillId="0" borderId="10" xfId="0" applyFont="1" applyBorder="1" applyAlignment="1">
      <alignment vertical="top" wrapText="1"/>
    </xf>
    <xf numFmtId="0" fontId="2" fillId="0" borderId="9" xfId="0" applyFont="1" applyBorder="1" applyAlignment="1">
      <alignment vertical="center" wrapText="1"/>
    </xf>
    <xf numFmtId="0" fontId="2" fillId="0" borderId="8" xfId="0" applyFont="1" applyBorder="1" applyAlignment="1">
      <alignment horizontal="left" vertical="top" wrapText="1"/>
    </xf>
    <xf numFmtId="0" fontId="2" fillId="0" borderId="8" xfId="0" applyFont="1" applyBorder="1" applyAlignment="1">
      <alignment vertical="center" wrapText="1"/>
    </xf>
    <xf numFmtId="0" fontId="2" fillId="0" borderId="8" xfId="0" applyFont="1" applyBorder="1" applyAlignment="1">
      <alignment wrapText="1"/>
    </xf>
    <xf numFmtId="0" fontId="2" fillId="0" borderId="9" xfId="0" applyFont="1" applyBorder="1" applyAlignment="1">
      <alignment wrapText="1"/>
    </xf>
    <xf numFmtId="0" fontId="13" fillId="0" borderId="0" xfId="0" applyFont="1" applyAlignment="1">
      <alignment vertical="top" wrapText="1"/>
    </xf>
    <xf numFmtId="0" fontId="15" fillId="0" borderId="0" xfId="0" applyFont="1" applyAlignment="1">
      <alignment horizontal="right"/>
    </xf>
    <xf numFmtId="0" fontId="13" fillId="0" borderId="1" xfId="0" applyFont="1" applyBorder="1" applyAlignment="1">
      <alignment horizontal="center" vertical="top" wrapText="1"/>
    </xf>
    <xf numFmtId="0" fontId="16" fillId="0" borderId="1" xfId="0" applyFont="1" applyBorder="1" applyAlignment="1">
      <alignment horizontal="center" vertical="center"/>
    </xf>
    <xf numFmtId="0" fontId="16" fillId="0" borderId="1" xfId="0" applyFont="1" applyBorder="1" applyAlignment="1">
      <alignment wrapText="1"/>
    </xf>
    <xf numFmtId="49" fontId="16" fillId="0" borderId="1" xfId="0" applyNumberFormat="1" applyFont="1" applyBorder="1" applyAlignment="1">
      <alignment wrapText="1"/>
    </xf>
    <xf numFmtId="0" fontId="4" fillId="0" borderId="1" xfId="0" applyFont="1" applyBorder="1" applyAlignment="1">
      <alignment horizontal="center" vertical="center" wrapText="1"/>
    </xf>
    <xf numFmtId="0" fontId="3" fillId="0" borderId="9" xfId="0" applyFont="1" applyBorder="1" applyAlignment="1">
      <alignment horizontal="center"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vertical="center" wrapText="1"/>
    </xf>
    <xf numFmtId="0" fontId="0" fillId="0" borderId="0" xfId="0" applyAlignment="1">
      <alignment horizontal="center"/>
    </xf>
    <xf numFmtId="0" fontId="3" fillId="0" borderId="1" xfId="0" applyFont="1" applyBorder="1" applyAlignment="1">
      <alignment horizontal="center" vertical="center" wrapText="1"/>
    </xf>
    <xf numFmtId="0" fontId="3" fillId="0" borderId="0" xfId="0" applyFont="1" applyAlignment="1">
      <alignment horizontal="center"/>
    </xf>
    <xf numFmtId="0" fontId="10" fillId="0" borderId="1" xfId="0" applyFont="1" applyBorder="1" applyAlignment="1">
      <alignment horizontal="center" vertical="center" wrapText="1"/>
    </xf>
    <xf numFmtId="0" fontId="3" fillId="0" borderId="0" xfId="0" applyFont="1" applyBorder="1" applyAlignment="1">
      <alignment horizontal="center" wrapText="1"/>
    </xf>
    <xf numFmtId="0" fontId="0" fillId="0" borderId="1" xfId="0" applyBorder="1" applyAlignment="1">
      <alignment horizontal="center" wrapText="1"/>
    </xf>
    <xf numFmtId="0" fontId="0" fillId="0" borderId="0" xfId="0" applyAlignment="1">
      <alignment horizontal="center" wrapText="1"/>
    </xf>
    <xf numFmtId="0" fontId="0" fillId="0" borderId="0" xfId="0" applyBorder="1"/>
    <xf numFmtId="49" fontId="3" fillId="0" borderId="1" xfId="0" applyNumberFormat="1" applyFont="1" applyBorder="1" applyAlignment="1">
      <alignment horizontal="center"/>
    </xf>
    <xf numFmtId="164" fontId="3" fillId="0" borderId="1" xfId="0" applyNumberFormat="1" applyFont="1" applyFill="1" applyBorder="1"/>
    <xf numFmtId="2" fontId="3" fillId="0" borderId="1" xfId="0" applyNumberFormat="1" applyFont="1" applyFill="1" applyBorder="1"/>
    <xf numFmtId="0" fontId="16" fillId="0" borderId="0" xfId="0" applyFont="1" applyAlignment="1">
      <alignment horizontal="center"/>
    </xf>
    <xf numFmtId="0" fontId="16" fillId="4" borderId="1" xfId="0" applyFont="1" applyFill="1" applyBorder="1" applyAlignment="1">
      <alignment wrapText="1"/>
    </xf>
    <xf numFmtId="164" fontId="13" fillId="0" borderId="1" xfId="0" applyNumberFormat="1" applyFont="1" applyBorder="1" applyAlignment="1">
      <alignment horizontal="center" vertical="top" wrapText="1"/>
    </xf>
    <xf numFmtId="164" fontId="13" fillId="4" borderId="1" xfId="0" applyNumberFormat="1" applyFont="1" applyFill="1" applyBorder="1" applyAlignment="1">
      <alignment horizontal="center" vertical="top" wrapText="1"/>
    </xf>
    <xf numFmtId="164" fontId="13" fillId="4" borderId="1" xfId="1" applyNumberFormat="1" applyFont="1" applyFill="1" applyBorder="1" applyAlignment="1">
      <alignment horizontal="center" vertical="top" wrapText="1"/>
    </xf>
    <xf numFmtId="0" fontId="25" fillId="0" borderId="0" xfId="0" applyFont="1"/>
    <xf numFmtId="0" fontId="16" fillId="0" borderId="0" xfId="0" applyFont="1"/>
    <xf numFmtId="0" fontId="24" fillId="0" borderId="9" xfId="0" applyFont="1" applyBorder="1" applyAlignment="1">
      <alignment horizontal="center" vertical="top" wrapText="1"/>
    </xf>
    <xf numFmtId="0" fontId="3" fillId="0" borderId="1" xfId="0" applyFont="1" applyBorder="1" applyAlignment="1">
      <alignment horizontal="center" wrapText="1"/>
    </xf>
    <xf numFmtId="0" fontId="3" fillId="0" borderId="1" xfId="0" applyFont="1" applyBorder="1" applyAlignment="1">
      <alignment horizontal="center" vertical="center" wrapText="1"/>
    </xf>
    <xf numFmtId="6" fontId="3" fillId="0" borderId="1" xfId="0" applyNumberFormat="1" applyFont="1" applyBorder="1" applyAlignment="1">
      <alignment vertical="center" wrapText="1"/>
    </xf>
    <xf numFmtId="6" fontId="3" fillId="0" borderId="1" xfId="0" applyNumberFormat="1" applyFont="1" applyBorder="1" applyAlignment="1">
      <alignment horizontal="center" vertical="center" wrapText="1"/>
    </xf>
    <xf numFmtId="0" fontId="16" fillId="0" borderId="0" xfId="0" applyFont="1" applyAlignment="1">
      <alignment horizont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3" fillId="0" borderId="1" xfId="0" applyFont="1" applyBorder="1" applyAlignment="1">
      <alignment horizontal="center" vertical="top" wrapText="1"/>
    </xf>
    <xf numFmtId="0" fontId="17" fillId="0" borderId="0" xfId="0" applyFont="1" applyAlignment="1">
      <alignment horizontal="center" vertical="top" wrapText="1"/>
    </xf>
    <xf numFmtId="0" fontId="18" fillId="0" borderId="1" xfId="0" applyFont="1" applyBorder="1" applyAlignment="1">
      <alignment horizontal="center" vertical="top" wrapText="1"/>
    </xf>
    <xf numFmtId="0" fontId="13" fillId="0" borderId="1" xfId="0" applyFont="1" applyBorder="1" applyAlignment="1">
      <alignment horizontal="left" vertical="top" wrapText="1"/>
    </xf>
    <xf numFmtId="0" fontId="15" fillId="0" borderId="0" xfId="0" applyFont="1" applyAlignment="1">
      <alignment horizontal="center" vertical="top" wrapText="1"/>
    </xf>
    <xf numFmtId="0" fontId="20" fillId="0" borderId="0" xfId="0" applyFont="1" applyAlignment="1">
      <alignment horizontal="center" vertical="top" wrapText="1"/>
    </xf>
    <xf numFmtId="0" fontId="13" fillId="0" borderId="0" xfId="0" applyFont="1" applyAlignment="1">
      <alignment horizontal="center" vertical="top" wrapText="1"/>
    </xf>
    <xf numFmtId="0" fontId="15" fillId="0" borderId="1" xfId="0" applyFont="1" applyBorder="1" applyAlignment="1">
      <alignment horizontal="center" vertical="top" wrapText="1"/>
    </xf>
    <xf numFmtId="0" fontId="22" fillId="0" borderId="0" xfId="0" applyFont="1" applyAlignment="1">
      <alignment horizontal="center" vertical="top" wrapText="1"/>
    </xf>
    <xf numFmtId="0" fontId="23" fillId="0" borderId="0" xfId="0" applyFont="1" applyAlignment="1">
      <alignment horizontal="center" vertical="top" wrapText="1"/>
    </xf>
    <xf numFmtId="0" fontId="21" fillId="0" borderId="10"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4" xfId="0" applyFont="1" applyBorder="1" applyAlignment="1">
      <alignment horizontal="center" vertical="center" wrapText="1"/>
    </xf>
    <xf numFmtId="0" fontId="17" fillId="0" borderId="2" xfId="0" applyFont="1" applyBorder="1" applyAlignment="1">
      <alignment horizontal="center" vertical="center" wrapText="1"/>
    </xf>
    <xf numFmtId="0" fontId="24" fillId="0" borderId="7" xfId="0" applyFont="1" applyBorder="1" applyAlignment="1">
      <alignment horizontal="center" vertical="top" wrapText="1"/>
    </xf>
    <xf numFmtId="0" fontId="24" fillId="0" borderId="8" xfId="0" applyFont="1" applyBorder="1" applyAlignment="1">
      <alignment horizontal="center" vertical="top" wrapText="1"/>
    </xf>
    <xf numFmtId="0" fontId="24" fillId="0" borderId="9" xfId="0" applyFont="1" applyBorder="1" applyAlignment="1">
      <alignment horizontal="center" vertical="top"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4" fillId="0" borderId="1" xfId="0" applyFont="1" applyBorder="1" applyAlignment="1">
      <alignment horizontal="center" vertical="top" wrapText="1"/>
    </xf>
    <xf numFmtId="0" fontId="3" fillId="0" borderId="0" xfId="0" applyFont="1" applyAlignment="1">
      <alignment horizontal="center" wrapText="1"/>
    </xf>
    <xf numFmtId="0" fontId="3" fillId="0" borderId="7" xfId="0" applyFont="1" applyBorder="1" applyAlignment="1">
      <alignment horizontal="center" wrapText="1"/>
    </xf>
    <xf numFmtId="0" fontId="3" fillId="0" borderId="9" xfId="0" applyFont="1" applyBorder="1" applyAlignment="1">
      <alignment horizont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24" fillId="0" borderId="7" xfId="0" applyFont="1" applyBorder="1" applyAlignment="1">
      <alignment horizontal="left" vertical="top" wrapText="1"/>
    </xf>
    <xf numFmtId="0" fontId="24" fillId="0" borderId="8" xfId="0" applyFont="1" applyBorder="1" applyAlignment="1">
      <alignment horizontal="left" vertical="top" wrapText="1"/>
    </xf>
    <xf numFmtId="0" fontId="24" fillId="0" borderId="9" xfId="0" applyFont="1" applyBorder="1" applyAlignment="1">
      <alignment horizontal="left" vertical="top" wrapText="1"/>
    </xf>
    <xf numFmtId="0" fontId="3" fillId="0" borderId="6"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1" fillId="0" borderId="1" xfId="0" applyFont="1" applyBorder="1" applyAlignment="1">
      <alignment horizontal="center" vertical="top" wrapText="1"/>
    </xf>
    <xf numFmtId="0" fontId="8" fillId="0" borderId="11" xfId="0" applyFont="1" applyBorder="1" applyAlignment="1">
      <alignment horizontal="center" wrapText="1"/>
    </xf>
    <xf numFmtId="0" fontId="8" fillId="0" borderId="6" xfId="0" applyFont="1" applyBorder="1" applyAlignment="1">
      <alignment horizontal="center" wrapText="1"/>
    </xf>
    <xf numFmtId="0" fontId="8" fillId="0" borderId="14" xfId="0" applyFont="1" applyBorder="1" applyAlignment="1">
      <alignment horizontal="center" wrapText="1"/>
    </xf>
    <xf numFmtId="0" fontId="24" fillId="0" borderId="1" xfId="0" applyFont="1" applyBorder="1" applyAlignment="1">
      <alignment horizontal="left" vertical="top" wrapText="1"/>
    </xf>
    <xf numFmtId="0" fontId="8" fillId="0" borderId="2" xfId="0" applyFont="1" applyBorder="1" applyAlignment="1">
      <alignment horizontal="center"/>
    </xf>
    <xf numFmtId="0" fontId="8" fillId="0" borderId="13" xfId="0" applyFont="1" applyBorder="1" applyAlignment="1">
      <alignment horizont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0" borderId="0" xfId="0" applyFont="1" applyAlignment="1">
      <alignment horizontal="center" wrapText="1"/>
    </xf>
    <xf numFmtId="0" fontId="24" fillId="0" borderId="10" xfId="0" applyFont="1" applyBorder="1" applyAlignment="1">
      <alignment horizontal="center" vertical="top" wrapText="1"/>
    </xf>
    <xf numFmtId="0" fontId="24" fillId="0" borderId="12" xfId="0" applyFont="1" applyBorder="1" applyAlignment="1">
      <alignment horizontal="center" vertical="top" wrapText="1"/>
    </xf>
    <xf numFmtId="0" fontId="1" fillId="0" borderId="12" xfId="0" applyFont="1" applyBorder="1" applyAlignment="1">
      <alignment horizontal="center" vertical="top" wrapText="1"/>
    </xf>
    <xf numFmtId="0" fontId="1" fillId="0" borderId="11" xfId="0" applyFont="1" applyBorder="1" applyAlignment="1">
      <alignment horizontal="center" vertical="top"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164" fontId="3" fillId="0" borderId="7"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0" fontId="3" fillId="0" borderId="8" xfId="0" applyFont="1" applyBorder="1" applyAlignment="1">
      <alignment horizontal="center"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1" xfId="0" applyFont="1" applyBorder="1" applyAlignment="1">
      <alignment horizontal="center" vertical="center" wrapText="1"/>
    </xf>
    <xf numFmtId="0" fontId="11" fillId="0" borderId="3"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5" fillId="0" borderId="0" xfId="0" applyFont="1" applyAlignment="1">
      <alignment horizontal="center"/>
    </xf>
    <xf numFmtId="0" fontId="3" fillId="0" borderId="0" xfId="0" applyFont="1" applyAlignment="1">
      <alignment horizontal="center"/>
    </xf>
    <xf numFmtId="0" fontId="11"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0" fontId="11" fillId="0" borderId="3" xfId="0" applyFont="1" applyBorder="1" applyAlignment="1">
      <alignment horizontal="center" wrapText="1"/>
    </xf>
    <xf numFmtId="0" fontId="11" fillId="0" borderId="4" xfId="0" applyFont="1" applyBorder="1" applyAlignment="1">
      <alignment horizontal="center" wrapText="1"/>
    </xf>
    <xf numFmtId="0" fontId="11" fillId="0" borderId="5" xfId="0" applyFont="1" applyBorder="1" applyAlignment="1">
      <alignment horizontal="center" wrapText="1"/>
    </xf>
    <xf numFmtId="0" fontId="11" fillId="0" borderId="1" xfId="0" applyFont="1" applyBorder="1" applyAlignment="1">
      <alignment horizont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xf>
    <xf numFmtId="0" fontId="4" fillId="0" borderId="1" xfId="0" applyFont="1" applyBorder="1" applyAlignment="1">
      <alignment horizontal="center" vertical="center" wrapText="1"/>
    </xf>
    <xf numFmtId="0" fontId="3" fillId="0" borderId="3" xfId="0" applyFont="1" applyBorder="1" applyAlignment="1">
      <alignment horizontal="center"/>
    </xf>
    <xf numFmtId="0" fontId="0" fillId="0" borderId="0" xfId="0" applyAlignment="1">
      <alignment horizontal="left" wrapText="1"/>
    </xf>
    <xf numFmtId="0" fontId="0" fillId="2" borderId="1" xfId="0" applyFill="1" applyBorder="1" applyAlignment="1">
      <alignment horizontal="center" vertical="center" wrapText="1"/>
    </xf>
    <xf numFmtId="0" fontId="0" fillId="0" borderId="3"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left"/>
    </xf>
  </cellXfs>
  <cellStyles count="3">
    <cellStyle name="Обычный" xfId="0" builtinId="0"/>
    <cellStyle name="Стиль 1" xfId="2"/>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267855</xdr:colOff>
      <xdr:row>5</xdr:row>
      <xdr:rowOff>84506</xdr:rowOff>
    </xdr:from>
    <xdr:to>
      <xdr:col>21</xdr:col>
      <xdr:colOff>435502</xdr:colOff>
      <xdr:row>7</xdr:row>
      <xdr:rowOff>17828</xdr:rowOff>
    </xdr:to>
    <xdr:sp macro="" textlink="">
      <xdr:nvSpPr>
        <xdr:cNvPr id="2" name="TextBox 1"/>
        <xdr:cNvSpPr txBox="1"/>
      </xdr:nvSpPr>
      <xdr:spPr>
        <a:xfrm rot="380961" flipV="1">
          <a:off x="13345680" y="846506"/>
          <a:ext cx="167647" cy="314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144000" tIns="108000" rIns="180000" rtlCol="0" anchor="t" anchorCtr="0"/>
        <a:lstStyle/>
        <a:p>
          <a:pPr indent="457200" algn="just"/>
          <a:endParaRPr lang="ru-RU" sz="1400">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23"/>
  <sheetViews>
    <sheetView view="pageBreakPreview" zoomScaleNormal="100" zoomScaleSheetLayoutView="100" workbookViewId="0">
      <selection activeCell="C15" sqref="C15"/>
    </sheetView>
  </sheetViews>
  <sheetFormatPr defaultRowHeight="15"/>
  <cols>
    <col min="2" max="2" width="44.7109375" customWidth="1"/>
    <col min="3" max="3" width="69.85546875" customWidth="1"/>
  </cols>
  <sheetData>
    <row r="1" spans="1:3" ht="15.75">
      <c r="A1" s="21"/>
      <c r="B1" s="21"/>
      <c r="C1" s="104"/>
    </row>
    <row r="2" spans="1:3">
      <c r="A2" s="21"/>
      <c r="B2" s="21"/>
      <c r="C2" s="21"/>
    </row>
    <row r="3" spans="1:3" ht="18.75">
      <c r="A3" s="137" t="s">
        <v>601</v>
      </c>
      <c r="B3" s="137"/>
      <c r="C3" s="137"/>
    </row>
    <row r="4" spans="1:3" ht="37.5">
      <c r="A4" s="106">
        <v>1</v>
      </c>
      <c r="B4" s="107" t="s">
        <v>52</v>
      </c>
      <c r="C4" s="107" t="s">
        <v>638</v>
      </c>
    </row>
    <row r="5" spans="1:3" ht="18.75">
      <c r="A5" s="106">
        <v>2</v>
      </c>
      <c r="B5" s="107" t="s">
        <v>53</v>
      </c>
      <c r="C5" s="107" t="s">
        <v>276</v>
      </c>
    </row>
    <row r="6" spans="1:3" ht="56.25">
      <c r="A6" s="106">
        <v>3</v>
      </c>
      <c r="B6" s="107" t="s">
        <v>54</v>
      </c>
      <c r="C6" s="107" t="s">
        <v>277</v>
      </c>
    </row>
    <row r="7" spans="1:3" ht="18.75">
      <c r="A7" s="106">
        <v>4</v>
      </c>
      <c r="B7" s="107" t="s">
        <v>55</v>
      </c>
      <c r="C7" s="107" t="s">
        <v>276</v>
      </c>
    </row>
    <row r="8" spans="1:3" ht="93.75">
      <c r="A8" s="106">
        <v>5</v>
      </c>
      <c r="B8" s="107" t="s">
        <v>56</v>
      </c>
      <c r="C8" s="107" t="s">
        <v>592</v>
      </c>
    </row>
    <row r="9" spans="1:3" ht="37.5">
      <c r="A9" s="106">
        <v>6</v>
      </c>
      <c r="B9" s="107" t="s">
        <v>57</v>
      </c>
      <c r="C9" s="107" t="s">
        <v>276</v>
      </c>
    </row>
    <row r="10" spans="1:3" ht="93.75">
      <c r="A10" s="106">
        <v>7</v>
      </c>
      <c r="B10" s="107" t="s">
        <v>58</v>
      </c>
      <c r="C10" s="107" t="s">
        <v>592</v>
      </c>
    </row>
    <row r="11" spans="1:3" ht="18.75">
      <c r="A11" s="106">
        <v>8</v>
      </c>
      <c r="B11" s="107" t="s">
        <v>59</v>
      </c>
      <c r="C11" s="107" t="s">
        <v>278</v>
      </c>
    </row>
    <row r="12" spans="1:3" ht="93.75">
      <c r="A12" s="106">
        <v>9</v>
      </c>
      <c r="B12" s="107" t="s">
        <v>60</v>
      </c>
      <c r="C12" s="107" t="s">
        <v>279</v>
      </c>
    </row>
    <row r="13" spans="1:3" ht="37.5" customHeight="1">
      <c r="A13" s="138">
        <v>10</v>
      </c>
      <c r="B13" s="107" t="s">
        <v>63</v>
      </c>
      <c r="C13" s="107" t="s">
        <v>647</v>
      </c>
    </row>
    <row r="14" spans="1:3" ht="21" customHeight="1">
      <c r="A14" s="139"/>
      <c r="B14" s="107" t="s">
        <v>64</v>
      </c>
      <c r="C14" s="107" t="s">
        <v>648</v>
      </c>
    </row>
    <row r="15" spans="1:3" ht="18.75">
      <c r="A15" s="139"/>
      <c r="B15" s="107" t="s">
        <v>65</v>
      </c>
      <c r="C15" s="107" t="s">
        <v>280</v>
      </c>
    </row>
    <row r="16" spans="1:3" ht="18.75">
      <c r="A16" s="140"/>
      <c r="B16" s="108" t="s">
        <v>66</v>
      </c>
      <c r="C16" s="107"/>
    </row>
    <row r="17" spans="1:3" ht="18.75">
      <c r="A17" s="106">
        <v>11</v>
      </c>
      <c r="B17" s="107" t="s">
        <v>61</v>
      </c>
      <c r="C17" s="126"/>
    </row>
    <row r="18" spans="1:3" ht="18.75">
      <c r="A18" s="106">
        <v>12</v>
      </c>
      <c r="B18" s="107" t="s">
        <v>62</v>
      </c>
      <c r="C18" s="126"/>
    </row>
    <row r="19" spans="1:3">
      <c r="A19" s="21"/>
      <c r="B19" s="21"/>
      <c r="C19" s="21"/>
    </row>
    <row r="20" spans="1:3">
      <c r="A20" s="21"/>
      <c r="B20" s="21"/>
      <c r="C20" s="21"/>
    </row>
    <row r="21" spans="1:3">
      <c r="A21" s="21"/>
      <c r="B21" s="21"/>
      <c r="C21" s="21"/>
    </row>
    <row r="22" spans="1:3">
      <c r="A22" s="21"/>
      <c r="B22" s="21"/>
      <c r="C22" s="21"/>
    </row>
    <row r="23" spans="1:3">
      <c r="A23" s="21"/>
      <c r="B23" s="21"/>
      <c r="C23" s="21"/>
    </row>
  </sheetData>
  <mergeCells count="2">
    <mergeCell ref="A3:C3"/>
    <mergeCell ref="A13:A16"/>
  </mergeCell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dimension ref="A1:J51"/>
  <sheetViews>
    <sheetView view="pageBreakPreview" zoomScale="110" zoomScaleNormal="100" zoomScaleSheetLayoutView="110" workbookViewId="0">
      <selection activeCell="M12" sqref="M12"/>
    </sheetView>
  </sheetViews>
  <sheetFormatPr defaultRowHeight="15"/>
  <cols>
    <col min="7" max="7" width="10.7109375" customWidth="1"/>
    <col min="8" max="8" width="12" customWidth="1"/>
    <col min="9" max="9" width="10.85546875" customWidth="1"/>
    <col min="10" max="10" width="12.7109375" customWidth="1"/>
  </cols>
  <sheetData>
    <row r="1" spans="1:10" ht="28.5" customHeight="1">
      <c r="A1" s="103"/>
      <c r="B1" s="142" t="s">
        <v>602</v>
      </c>
      <c r="C1" s="142"/>
      <c r="D1" s="142"/>
      <c r="E1" s="142"/>
      <c r="F1" s="142"/>
      <c r="G1" s="142"/>
      <c r="H1" s="142"/>
      <c r="I1" s="142"/>
    </row>
    <row r="2" spans="1:10" ht="19.5" customHeight="1">
      <c r="A2" s="103"/>
      <c r="B2" s="145" t="s">
        <v>31</v>
      </c>
      <c r="C2" s="145"/>
      <c r="D2" s="145"/>
      <c r="E2" s="145"/>
      <c r="F2" s="145"/>
      <c r="G2" s="145"/>
      <c r="H2" s="145"/>
      <c r="I2" s="145"/>
      <c r="J2" s="145"/>
    </row>
    <row r="3" spans="1:10" ht="15" customHeight="1">
      <c r="A3" s="103"/>
      <c r="B3" s="103"/>
      <c r="C3" s="103"/>
      <c r="D3" s="103"/>
      <c r="E3" s="103"/>
      <c r="F3" s="103"/>
      <c r="G3" s="103"/>
      <c r="H3" s="103"/>
      <c r="I3" s="103" t="s">
        <v>352</v>
      </c>
    </row>
    <row r="4" spans="1:10" ht="23.25" customHeight="1">
      <c r="A4" s="103"/>
      <c r="B4" s="151" t="s">
        <v>28</v>
      </c>
      <c r="C4" s="152"/>
      <c r="D4" s="152"/>
      <c r="E4" s="152"/>
      <c r="F4" s="153"/>
      <c r="G4" s="143" t="s">
        <v>29</v>
      </c>
      <c r="H4" s="143"/>
      <c r="I4" s="143"/>
      <c r="J4" s="148" t="s">
        <v>600</v>
      </c>
    </row>
    <row r="5" spans="1:10" ht="45" customHeight="1">
      <c r="A5" s="103"/>
      <c r="B5" s="154"/>
      <c r="C5" s="155"/>
      <c r="D5" s="155"/>
      <c r="E5" s="155"/>
      <c r="F5" s="156"/>
      <c r="G5" s="105" t="s">
        <v>586</v>
      </c>
      <c r="H5" s="105" t="s">
        <v>587</v>
      </c>
      <c r="I5" s="105" t="s">
        <v>588</v>
      </c>
      <c r="J5" s="148"/>
    </row>
    <row r="6" spans="1:10" ht="17.25" customHeight="1">
      <c r="A6" s="103"/>
      <c r="B6" s="141" t="s">
        <v>527</v>
      </c>
      <c r="C6" s="141"/>
      <c r="D6" s="141"/>
      <c r="E6" s="141"/>
      <c r="F6" s="141"/>
      <c r="G6" s="128">
        <v>38215.5</v>
      </c>
      <c r="H6" s="128">
        <v>57483.7</v>
      </c>
      <c r="I6" s="128">
        <f>I7+I8+I9</f>
        <v>72071.7</v>
      </c>
      <c r="J6" s="127">
        <f>SUM(G6:I6)</f>
        <v>167770.9</v>
      </c>
    </row>
    <row r="7" spans="1:10" ht="17.25" customHeight="1">
      <c r="A7" s="103"/>
      <c r="B7" s="144" t="s">
        <v>589</v>
      </c>
      <c r="C7" s="144"/>
      <c r="D7" s="144"/>
      <c r="E7" s="144"/>
      <c r="F7" s="144"/>
      <c r="G7" s="129">
        <v>0</v>
      </c>
      <c r="H7" s="129">
        <v>0</v>
      </c>
      <c r="I7" s="129">
        <v>0</v>
      </c>
      <c r="J7" s="127">
        <f>SUM(G7:I7)</f>
        <v>0</v>
      </c>
    </row>
    <row r="8" spans="1:10" ht="16.5" customHeight="1">
      <c r="A8" s="103"/>
      <c r="B8" s="144" t="s">
        <v>591</v>
      </c>
      <c r="C8" s="144"/>
      <c r="D8" s="144"/>
      <c r="E8" s="144"/>
      <c r="F8" s="144"/>
      <c r="G8" s="128">
        <v>36683.4</v>
      </c>
      <c r="H8" s="128">
        <f>H6-H9</f>
        <v>55813.7</v>
      </c>
      <c r="I8" s="128">
        <v>70262.7</v>
      </c>
      <c r="J8" s="127">
        <f>SUM(G8:I8)</f>
        <v>162759.79999999999</v>
      </c>
    </row>
    <row r="9" spans="1:10" ht="18.75" customHeight="1">
      <c r="A9" s="103"/>
      <c r="B9" s="144" t="s">
        <v>590</v>
      </c>
      <c r="C9" s="144"/>
      <c r="D9" s="144"/>
      <c r="E9" s="144"/>
      <c r="F9" s="144"/>
      <c r="G9" s="128">
        <v>1532.1</v>
      </c>
      <c r="H9" s="128">
        <v>1670</v>
      </c>
      <c r="I9" s="128">
        <v>1809</v>
      </c>
      <c r="J9" s="127">
        <f>SUM(G9:I9)</f>
        <v>5011.1000000000004</v>
      </c>
    </row>
    <row r="10" spans="1:10" ht="15" customHeight="1">
      <c r="A10" s="103"/>
      <c r="B10" s="146"/>
      <c r="C10" s="147"/>
      <c r="D10" s="147"/>
      <c r="E10" s="147"/>
      <c r="F10" s="147"/>
      <c r="G10" s="103"/>
      <c r="H10" s="103"/>
      <c r="I10" s="103"/>
    </row>
    <row r="11" spans="1:10" ht="15" customHeight="1">
      <c r="A11" s="103"/>
      <c r="B11" s="103"/>
      <c r="C11" s="103"/>
      <c r="D11" s="103"/>
      <c r="E11" s="103"/>
      <c r="F11" s="103"/>
      <c r="G11" s="103"/>
      <c r="H11" s="103"/>
      <c r="I11" s="103"/>
    </row>
    <row r="12" spans="1:10" ht="23.25" customHeight="1">
      <c r="A12" s="103"/>
      <c r="B12" s="149" t="s">
        <v>606</v>
      </c>
      <c r="C12" s="150"/>
      <c r="D12" s="150"/>
      <c r="E12" s="150"/>
      <c r="F12" s="150"/>
      <c r="G12" s="150"/>
      <c r="H12" s="150"/>
      <c r="I12" s="150"/>
      <c r="J12" s="150"/>
    </row>
    <row r="13" spans="1:10" ht="15" customHeight="1">
      <c r="A13" s="103"/>
      <c r="B13" s="103"/>
      <c r="C13" s="103"/>
      <c r="D13" s="103"/>
      <c r="E13" s="103"/>
      <c r="F13" s="103"/>
      <c r="G13" s="103"/>
      <c r="H13" s="103"/>
      <c r="I13" s="103"/>
    </row>
    <row r="14" spans="1:10" ht="15" customHeight="1">
      <c r="A14" s="103"/>
      <c r="B14" s="141" t="s">
        <v>603</v>
      </c>
      <c r="C14" s="141"/>
      <c r="D14" s="141"/>
      <c r="E14" s="141"/>
      <c r="F14" s="141"/>
      <c r="G14" s="141" t="s">
        <v>604</v>
      </c>
      <c r="H14" s="141"/>
      <c r="I14" s="141"/>
      <c r="J14" s="141"/>
    </row>
    <row r="15" spans="1:10" ht="51.75" customHeight="1">
      <c r="A15" s="103"/>
      <c r="B15" s="141" t="s">
        <v>29</v>
      </c>
      <c r="C15" s="141"/>
      <c r="D15" s="141"/>
      <c r="E15" s="141"/>
      <c r="F15" s="141"/>
      <c r="G15" s="141" t="s">
        <v>605</v>
      </c>
      <c r="H15" s="141"/>
      <c r="I15" s="141"/>
      <c r="J15" s="141"/>
    </row>
    <row r="16" spans="1:10" ht="15" customHeight="1">
      <c r="A16" s="103"/>
      <c r="B16" s="103"/>
      <c r="C16" s="103"/>
      <c r="D16" s="103"/>
      <c r="E16" s="103"/>
      <c r="F16" s="103"/>
      <c r="G16" s="103"/>
      <c r="H16" s="103"/>
      <c r="I16" s="103"/>
    </row>
    <row r="17" spans="1:9" ht="15" customHeight="1">
      <c r="A17" s="103"/>
      <c r="B17" s="103"/>
      <c r="C17" s="103"/>
      <c r="D17" s="103"/>
      <c r="E17" s="103"/>
      <c r="F17" s="103"/>
      <c r="G17" s="103"/>
      <c r="H17" s="103"/>
      <c r="I17" s="103"/>
    </row>
    <row r="18" spans="1:9" ht="15" customHeight="1">
      <c r="A18" s="103"/>
      <c r="B18" s="103"/>
      <c r="C18" s="103"/>
      <c r="D18" s="103"/>
      <c r="E18" s="103"/>
      <c r="F18" s="103"/>
      <c r="G18" s="103"/>
      <c r="H18" s="103"/>
      <c r="I18" s="103"/>
    </row>
    <row r="19" spans="1:9" ht="15" customHeight="1">
      <c r="A19" s="103"/>
      <c r="B19" s="103"/>
      <c r="C19" s="103"/>
      <c r="D19" s="103"/>
      <c r="E19" s="103"/>
      <c r="F19" s="103"/>
      <c r="G19" s="103"/>
      <c r="H19" s="103"/>
      <c r="I19" s="103"/>
    </row>
    <row r="20" spans="1:9" ht="15" customHeight="1">
      <c r="A20" s="103"/>
      <c r="B20" s="103"/>
      <c r="C20" s="103"/>
      <c r="D20" s="103"/>
      <c r="E20" s="103"/>
      <c r="F20" s="103"/>
      <c r="G20" s="103"/>
      <c r="H20" s="103"/>
      <c r="I20" s="103"/>
    </row>
    <row r="21" spans="1:9" ht="15" customHeight="1">
      <c r="A21" s="103"/>
      <c r="B21" s="103"/>
      <c r="C21" s="103"/>
      <c r="D21" s="103"/>
      <c r="E21" s="103"/>
      <c r="F21" s="103"/>
      <c r="G21" s="103"/>
      <c r="H21" s="103"/>
      <c r="I21" s="103"/>
    </row>
    <row r="22" spans="1:9" ht="15" customHeight="1">
      <c r="A22" s="103"/>
      <c r="B22" s="103"/>
      <c r="C22" s="103"/>
      <c r="D22" s="103"/>
      <c r="E22" s="103"/>
      <c r="F22" s="103"/>
      <c r="G22" s="103"/>
      <c r="H22" s="103"/>
      <c r="I22" s="103"/>
    </row>
    <row r="23" spans="1:9" ht="15" customHeight="1">
      <c r="A23" s="103"/>
      <c r="B23" s="103"/>
      <c r="C23" s="103"/>
      <c r="D23" s="103"/>
      <c r="E23" s="103"/>
      <c r="F23" s="103"/>
      <c r="G23" s="103"/>
      <c r="H23" s="103"/>
      <c r="I23" s="103"/>
    </row>
    <row r="24" spans="1:9" ht="15" customHeight="1">
      <c r="A24" s="103"/>
      <c r="B24" s="103"/>
      <c r="C24" s="103"/>
      <c r="D24" s="103"/>
      <c r="E24" s="103"/>
      <c r="F24" s="103"/>
      <c r="G24" s="103"/>
      <c r="H24" s="103"/>
      <c r="I24" s="103"/>
    </row>
    <row r="25" spans="1:9" ht="15" customHeight="1">
      <c r="A25" s="103"/>
      <c r="B25" s="103"/>
      <c r="C25" s="103"/>
      <c r="D25" s="103"/>
      <c r="E25" s="103"/>
      <c r="F25" s="103"/>
      <c r="G25" s="103"/>
      <c r="H25" s="103"/>
      <c r="I25" s="103"/>
    </row>
    <row r="26" spans="1:9" ht="15" customHeight="1">
      <c r="A26" s="103"/>
      <c r="B26" s="103"/>
      <c r="C26" s="103"/>
      <c r="D26" s="103"/>
      <c r="E26" s="103"/>
      <c r="F26" s="103"/>
      <c r="G26" s="103"/>
      <c r="H26" s="103"/>
      <c r="I26" s="103"/>
    </row>
    <row r="27" spans="1:9" ht="15" customHeight="1">
      <c r="A27" s="103"/>
      <c r="B27" s="103"/>
      <c r="C27" s="103"/>
      <c r="D27" s="103"/>
      <c r="E27" s="103"/>
      <c r="F27" s="103"/>
      <c r="G27" s="103"/>
      <c r="H27" s="103"/>
      <c r="I27" s="103"/>
    </row>
    <row r="28" spans="1:9" ht="15" customHeight="1">
      <c r="A28" s="103"/>
      <c r="B28" s="103"/>
      <c r="C28" s="103"/>
      <c r="D28" s="103"/>
      <c r="E28" s="103"/>
      <c r="F28" s="103"/>
      <c r="G28" s="103"/>
      <c r="H28" s="103"/>
      <c r="I28" s="103"/>
    </row>
    <row r="29" spans="1:9" ht="15" customHeight="1">
      <c r="A29" s="103"/>
      <c r="B29" s="103"/>
      <c r="C29" s="103"/>
      <c r="D29" s="103"/>
      <c r="E29" s="103"/>
      <c r="F29" s="103"/>
      <c r="G29" s="103"/>
      <c r="H29" s="103"/>
      <c r="I29" s="103"/>
    </row>
    <row r="30" spans="1:9" ht="15" customHeight="1">
      <c r="A30" s="103"/>
      <c r="B30" s="103"/>
      <c r="C30" s="103"/>
      <c r="D30" s="103"/>
      <c r="E30" s="103"/>
      <c r="F30" s="103"/>
      <c r="G30" s="103"/>
      <c r="H30" s="103"/>
      <c r="I30" s="103"/>
    </row>
    <row r="31" spans="1:9" ht="15" customHeight="1">
      <c r="A31" s="103"/>
      <c r="B31" s="103"/>
      <c r="C31" s="103"/>
      <c r="D31" s="103"/>
      <c r="E31" s="103"/>
      <c r="F31" s="103"/>
      <c r="G31" s="103"/>
      <c r="H31" s="103"/>
      <c r="I31" s="103"/>
    </row>
    <row r="32" spans="1:9" ht="15" customHeight="1">
      <c r="A32" s="103"/>
      <c r="B32" s="103"/>
      <c r="C32" s="103"/>
      <c r="D32" s="103"/>
      <c r="E32" s="103"/>
      <c r="F32" s="103"/>
      <c r="G32" s="103"/>
      <c r="H32" s="103"/>
      <c r="I32" s="103"/>
    </row>
    <row r="33" spans="1:9" ht="15" customHeight="1">
      <c r="A33" s="103"/>
      <c r="B33" s="103"/>
      <c r="C33" s="103"/>
      <c r="D33" s="103"/>
      <c r="E33" s="103"/>
      <c r="F33" s="103"/>
      <c r="G33" s="103"/>
      <c r="H33" s="103"/>
      <c r="I33" s="103"/>
    </row>
    <row r="34" spans="1:9" ht="15" customHeight="1">
      <c r="A34" s="103"/>
      <c r="B34" s="103"/>
      <c r="C34" s="103"/>
      <c r="D34" s="103"/>
      <c r="E34" s="103"/>
      <c r="F34" s="103"/>
      <c r="G34" s="103"/>
      <c r="H34" s="103"/>
      <c r="I34" s="103"/>
    </row>
    <row r="35" spans="1:9" ht="15" customHeight="1">
      <c r="A35" s="103"/>
      <c r="B35" s="103"/>
      <c r="C35" s="103"/>
      <c r="D35" s="103"/>
      <c r="E35" s="103"/>
      <c r="F35" s="103"/>
      <c r="G35" s="103"/>
      <c r="H35" s="103"/>
      <c r="I35" s="103"/>
    </row>
    <row r="36" spans="1:9" ht="15" customHeight="1">
      <c r="A36" s="103"/>
      <c r="B36" s="103"/>
      <c r="C36" s="103"/>
      <c r="D36" s="103"/>
      <c r="E36" s="103"/>
      <c r="F36" s="103"/>
      <c r="G36" s="103"/>
      <c r="H36" s="103"/>
      <c r="I36" s="103"/>
    </row>
    <row r="37" spans="1:9" ht="15" customHeight="1">
      <c r="A37" s="103"/>
      <c r="B37" s="103"/>
      <c r="C37" s="103"/>
      <c r="D37" s="103"/>
      <c r="E37" s="103"/>
      <c r="F37" s="103"/>
      <c r="G37" s="103"/>
      <c r="H37" s="103"/>
      <c r="I37" s="103"/>
    </row>
    <row r="38" spans="1:9" ht="15" customHeight="1">
      <c r="A38" s="103"/>
      <c r="B38" s="103"/>
      <c r="C38" s="103"/>
      <c r="D38" s="103"/>
      <c r="E38" s="103"/>
      <c r="F38" s="103"/>
      <c r="G38" s="103"/>
      <c r="H38" s="103"/>
      <c r="I38" s="103"/>
    </row>
    <row r="39" spans="1:9" ht="15" customHeight="1">
      <c r="A39" s="103"/>
      <c r="B39" s="103"/>
      <c r="C39" s="103"/>
      <c r="D39" s="103"/>
      <c r="E39" s="103"/>
      <c r="F39" s="103"/>
      <c r="G39" s="103"/>
      <c r="H39" s="103"/>
      <c r="I39" s="103"/>
    </row>
    <row r="40" spans="1:9" ht="15" customHeight="1">
      <c r="A40" s="103"/>
      <c r="B40" s="103"/>
      <c r="C40" s="103"/>
      <c r="D40" s="103"/>
      <c r="E40" s="103"/>
      <c r="F40" s="103"/>
      <c r="G40" s="103"/>
      <c r="H40" s="103"/>
      <c r="I40" s="103"/>
    </row>
    <row r="41" spans="1:9" ht="15" customHeight="1">
      <c r="A41" s="103"/>
      <c r="B41" s="103"/>
      <c r="C41" s="103"/>
      <c r="D41" s="103"/>
      <c r="E41" s="103"/>
      <c r="F41" s="103"/>
      <c r="G41" s="103"/>
      <c r="H41" s="103"/>
      <c r="I41" s="103"/>
    </row>
    <row r="42" spans="1:9" ht="15" customHeight="1">
      <c r="A42" s="103"/>
      <c r="B42" s="103"/>
      <c r="C42" s="103"/>
      <c r="D42" s="103"/>
      <c r="E42" s="103"/>
      <c r="F42" s="103"/>
      <c r="G42" s="103"/>
      <c r="H42" s="103"/>
      <c r="I42" s="103"/>
    </row>
    <row r="43" spans="1:9" ht="15" customHeight="1">
      <c r="A43" s="103"/>
      <c r="B43" s="103"/>
      <c r="C43" s="103"/>
      <c r="D43" s="103"/>
      <c r="E43" s="103"/>
      <c r="F43" s="103"/>
      <c r="G43" s="103"/>
      <c r="H43" s="103"/>
      <c r="I43" s="103"/>
    </row>
    <row r="44" spans="1:9" ht="15" customHeight="1">
      <c r="A44" s="103"/>
      <c r="B44" s="103"/>
      <c r="C44" s="103"/>
      <c r="D44" s="103"/>
      <c r="E44" s="103"/>
      <c r="F44" s="103"/>
      <c r="G44" s="103"/>
      <c r="H44" s="103"/>
      <c r="I44" s="103"/>
    </row>
    <row r="45" spans="1:9" ht="15" customHeight="1">
      <c r="A45" s="103"/>
      <c r="B45" s="103"/>
      <c r="C45" s="103"/>
      <c r="D45" s="103"/>
      <c r="E45" s="103"/>
      <c r="F45" s="103"/>
      <c r="G45" s="103"/>
      <c r="H45" s="103"/>
      <c r="I45" s="103"/>
    </row>
    <row r="46" spans="1:9" ht="15" customHeight="1">
      <c r="A46" s="103"/>
      <c r="B46" s="103"/>
      <c r="C46" s="103"/>
      <c r="D46" s="103"/>
      <c r="E46" s="103"/>
      <c r="F46" s="103"/>
      <c r="G46" s="103"/>
      <c r="H46" s="103"/>
      <c r="I46" s="103"/>
    </row>
    <row r="47" spans="1:9" ht="15" customHeight="1">
      <c r="A47" s="103"/>
      <c r="B47" s="103"/>
      <c r="C47" s="103"/>
      <c r="D47" s="103"/>
      <c r="E47" s="103"/>
      <c r="F47" s="103"/>
      <c r="G47" s="103"/>
      <c r="H47" s="103"/>
      <c r="I47" s="103"/>
    </row>
    <row r="48" spans="1:9" ht="15" customHeight="1">
      <c r="A48" s="103"/>
      <c r="B48" s="103"/>
      <c r="C48" s="103"/>
      <c r="D48" s="103"/>
      <c r="E48" s="103"/>
      <c r="F48" s="103"/>
      <c r="G48" s="103"/>
      <c r="H48" s="103"/>
      <c r="I48" s="103"/>
    </row>
    <row r="49" spans="1:9" ht="15" customHeight="1">
      <c r="A49" s="103"/>
      <c r="B49" s="103"/>
      <c r="C49" s="103"/>
      <c r="D49" s="103"/>
      <c r="E49" s="103"/>
      <c r="F49" s="103"/>
      <c r="G49" s="103"/>
      <c r="H49" s="103"/>
      <c r="I49" s="103"/>
    </row>
    <row r="50" spans="1:9" ht="15" customHeight="1">
      <c r="A50" s="103"/>
      <c r="B50" s="103"/>
      <c r="C50" s="103"/>
      <c r="D50" s="103"/>
      <c r="E50" s="103"/>
      <c r="F50" s="103"/>
      <c r="G50" s="103"/>
      <c r="H50" s="103"/>
      <c r="I50" s="103"/>
    </row>
    <row r="51" spans="1:9" ht="24.75" customHeight="1">
      <c r="A51" s="103"/>
      <c r="B51" s="103"/>
      <c r="C51" s="103"/>
      <c r="D51" s="103"/>
      <c r="E51" s="103"/>
      <c r="F51" s="103"/>
      <c r="G51" s="103"/>
      <c r="H51" s="103"/>
      <c r="I51" s="103"/>
    </row>
  </sheetData>
  <mergeCells count="15">
    <mergeCell ref="B14:F14"/>
    <mergeCell ref="G14:J14"/>
    <mergeCell ref="B15:F15"/>
    <mergeCell ref="G15:J15"/>
    <mergeCell ref="B1:I1"/>
    <mergeCell ref="G4:I4"/>
    <mergeCell ref="B6:F6"/>
    <mergeCell ref="B7:F7"/>
    <mergeCell ref="B2:J2"/>
    <mergeCell ref="B8:F8"/>
    <mergeCell ref="B9:F9"/>
    <mergeCell ref="B10:F10"/>
    <mergeCell ref="J4:J5"/>
    <mergeCell ref="B12:J12"/>
    <mergeCell ref="B4:F5"/>
  </mergeCells>
  <pageMargins left="0.98425196850393704" right="0.39370078740157483" top="0.78740157480314965" bottom="0.78740157480314965" header="0.31496062992125984" footer="0.31496062992125984"/>
  <pageSetup paperSize="9" scale="86" fitToHeight="0" orientation="portrait" verticalDpi="0" r:id="rId1"/>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dimension ref="A1:V317"/>
  <sheetViews>
    <sheetView tabSelected="1" view="pageBreakPreview" topLeftCell="A192" zoomScale="84" zoomScaleNormal="110" zoomScaleSheetLayoutView="84" workbookViewId="0">
      <selection activeCell="C167" sqref="C167"/>
    </sheetView>
  </sheetViews>
  <sheetFormatPr defaultRowHeight="15"/>
  <cols>
    <col min="1" max="1" width="4" customWidth="1"/>
    <col min="2" max="2" width="17.7109375" customWidth="1"/>
    <col min="3" max="3" width="26.85546875" customWidth="1"/>
    <col min="4" max="4" width="8.28515625" customWidth="1"/>
    <col min="5" max="5" width="19.5703125" style="114" customWidth="1"/>
    <col min="6" max="6" width="13.28515625" customWidth="1"/>
    <col min="7" max="7" width="8.140625" customWidth="1"/>
    <col min="8" max="8" width="7.85546875" customWidth="1"/>
    <col min="9" max="9" width="7.42578125" hidden="1" customWidth="1"/>
    <col min="10" max="10" width="7.85546875" hidden="1" customWidth="1"/>
    <col min="11" max="11" width="7.5703125" hidden="1" customWidth="1"/>
    <col min="12" max="12" width="6.5703125" hidden="1" customWidth="1"/>
    <col min="13" max="13" width="8" hidden="1" customWidth="1"/>
    <col min="14" max="14" width="8.42578125" hidden="1" customWidth="1"/>
    <col min="15" max="15" width="7.85546875" customWidth="1"/>
    <col min="16" max="16" width="8.140625" customWidth="1"/>
    <col min="17" max="17" width="9.140625" customWidth="1"/>
    <col min="18" max="18" width="8.42578125" customWidth="1"/>
    <col min="19" max="19" width="9.5703125" hidden="1" customWidth="1"/>
    <col min="20" max="20" width="9.7109375" hidden="1" customWidth="1"/>
    <col min="21" max="21" width="17.140625" customWidth="1"/>
  </cols>
  <sheetData>
    <row r="1" spans="1:21">
      <c r="A1" s="21"/>
      <c r="B1" s="21"/>
      <c r="C1" s="21"/>
      <c r="D1" s="21"/>
      <c r="E1" s="116"/>
      <c r="F1" s="21"/>
      <c r="G1" s="21"/>
      <c r="H1" s="21"/>
      <c r="I1" s="21"/>
      <c r="J1" s="21"/>
      <c r="K1" s="21"/>
      <c r="L1" s="21"/>
      <c r="M1" s="21"/>
      <c r="N1" s="21"/>
      <c r="O1" s="21"/>
      <c r="P1" s="21"/>
      <c r="Q1" s="21"/>
      <c r="R1" s="21"/>
      <c r="S1" s="21"/>
      <c r="T1" s="21"/>
      <c r="U1" s="51" t="s">
        <v>0</v>
      </c>
    </row>
    <row r="2" spans="1:21">
      <c r="A2" s="167" t="s">
        <v>30</v>
      </c>
      <c r="B2" s="167"/>
      <c r="C2" s="167"/>
      <c r="D2" s="167"/>
      <c r="E2" s="167"/>
      <c r="F2" s="167"/>
      <c r="G2" s="167"/>
      <c r="H2" s="167"/>
      <c r="I2" s="167"/>
      <c r="J2" s="167"/>
      <c r="K2" s="167"/>
      <c r="L2" s="167"/>
      <c r="M2" s="167"/>
      <c r="N2" s="167"/>
      <c r="O2" s="167"/>
      <c r="P2" s="167"/>
      <c r="Q2" s="167"/>
      <c r="R2" s="167"/>
      <c r="S2" s="167"/>
      <c r="T2" s="167"/>
      <c r="U2" s="167"/>
    </row>
    <row r="3" spans="1:21">
      <c r="A3" s="161" t="s">
        <v>12</v>
      </c>
      <c r="B3" s="161" t="s">
        <v>13</v>
      </c>
      <c r="C3" s="161" t="s">
        <v>14</v>
      </c>
      <c r="D3" s="161" t="s">
        <v>15</v>
      </c>
      <c r="E3" s="161" t="s">
        <v>16</v>
      </c>
      <c r="F3" s="161" t="s">
        <v>17</v>
      </c>
      <c r="G3" s="161" t="s">
        <v>11</v>
      </c>
      <c r="H3" s="161"/>
      <c r="I3" s="161"/>
      <c r="J3" s="161"/>
      <c r="K3" s="161"/>
      <c r="L3" s="161"/>
      <c r="M3" s="161"/>
      <c r="N3" s="161"/>
      <c r="O3" s="161"/>
      <c r="P3" s="161"/>
      <c r="Q3" s="161"/>
      <c r="R3" s="161"/>
      <c r="S3" s="161"/>
      <c r="T3" s="161"/>
      <c r="U3" s="161" t="s">
        <v>9</v>
      </c>
    </row>
    <row r="4" spans="1:21">
      <c r="A4" s="161"/>
      <c r="B4" s="161"/>
      <c r="C4" s="161"/>
      <c r="D4" s="161"/>
      <c r="E4" s="161"/>
      <c r="F4" s="161"/>
      <c r="G4" s="162" t="s">
        <v>10</v>
      </c>
      <c r="H4" s="163"/>
      <c r="I4" s="13"/>
      <c r="J4" s="13"/>
      <c r="K4" s="13"/>
      <c r="L4" s="13"/>
      <c r="M4" s="13"/>
      <c r="N4" s="14"/>
      <c r="O4" s="161" t="s">
        <v>6</v>
      </c>
      <c r="P4" s="161"/>
      <c r="Q4" s="161" t="s">
        <v>7</v>
      </c>
      <c r="R4" s="161"/>
      <c r="S4" s="161" t="s">
        <v>8</v>
      </c>
      <c r="T4" s="161"/>
      <c r="U4" s="161"/>
    </row>
    <row r="5" spans="1:21">
      <c r="A5" s="161"/>
      <c r="B5" s="161"/>
      <c r="C5" s="161"/>
      <c r="D5" s="161"/>
      <c r="E5" s="161"/>
      <c r="F5" s="161"/>
      <c r="G5" s="164"/>
      <c r="H5" s="165"/>
      <c r="I5" s="12" t="s">
        <v>3</v>
      </c>
      <c r="J5" s="14"/>
      <c r="K5" s="12" t="s">
        <v>4</v>
      </c>
      <c r="L5" s="14"/>
      <c r="M5" s="12" t="s">
        <v>5</v>
      </c>
      <c r="N5" s="14"/>
      <c r="O5" s="161"/>
      <c r="P5" s="161"/>
      <c r="Q5" s="161"/>
      <c r="R5" s="161"/>
      <c r="S5" s="161"/>
      <c r="T5" s="161"/>
      <c r="U5" s="161"/>
    </row>
    <row r="6" spans="1:21">
      <c r="A6" s="161"/>
      <c r="B6" s="161"/>
      <c r="C6" s="161"/>
      <c r="D6" s="161"/>
      <c r="E6" s="161"/>
      <c r="F6" s="161"/>
      <c r="G6" s="69" t="s">
        <v>1</v>
      </c>
      <c r="H6" s="69" t="s">
        <v>2</v>
      </c>
      <c r="I6" s="69" t="s">
        <v>1</v>
      </c>
      <c r="J6" s="69" t="s">
        <v>2</v>
      </c>
      <c r="K6" s="69" t="s">
        <v>1</v>
      </c>
      <c r="L6" s="69" t="s">
        <v>2</v>
      </c>
      <c r="M6" s="69" t="s">
        <v>1</v>
      </c>
      <c r="N6" s="69" t="s">
        <v>2</v>
      </c>
      <c r="O6" s="69" t="s">
        <v>1</v>
      </c>
      <c r="P6" s="69" t="s">
        <v>2</v>
      </c>
      <c r="Q6" s="69" t="s">
        <v>1</v>
      </c>
      <c r="R6" s="69" t="s">
        <v>2</v>
      </c>
      <c r="S6" s="69" t="s">
        <v>1</v>
      </c>
      <c r="T6" s="69" t="s">
        <v>2</v>
      </c>
      <c r="U6" s="161"/>
    </row>
    <row r="7" spans="1:21">
      <c r="A7" s="113">
        <v>1</v>
      </c>
      <c r="B7" s="113">
        <v>2</v>
      </c>
      <c r="C7" s="113">
        <v>3</v>
      </c>
      <c r="D7" s="113">
        <v>4</v>
      </c>
      <c r="E7" s="113">
        <v>5</v>
      </c>
      <c r="F7" s="113">
        <v>6</v>
      </c>
      <c r="G7" s="113">
        <v>7</v>
      </c>
      <c r="H7" s="113">
        <v>8</v>
      </c>
      <c r="I7" s="113">
        <v>9</v>
      </c>
      <c r="J7" s="113">
        <v>10</v>
      </c>
      <c r="K7" s="113">
        <v>11</v>
      </c>
      <c r="L7" s="113">
        <v>12</v>
      </c>
      <c r="M7" s="113">
        <v>13</v>
      </c>
      <c r="N7" s="113">
        <v>14</v>
      </c>
      <c r="O7" s="113">
        <v>9</v>
      </c>
      <c r="P7" s="113">
        <v>10</v>
      </c>
      <c r="Q7" s="113">
        <v>11</v>
      </c>
      <c r="R7" s="113">
        <v>12</v>
      </c>
      <c r="S7" s="113">
        <v>19</v>
      </c>
      <c r="T7" s="113">
        <v>20</v>
      </c>
      <c r="U7" s="113">
        <v>13</v>
      </c>
    </row>
    <row r="8" spans="1:21" ht="68.25" customHeight="1">
      <c r="A8" s="157" t="s">
        <v>607</v>
      </c>
      <c r="B8" s="157"/>
      <c r="C8" s="157"/>
      <c r="D8" s="157"/>
      <c r="E8" s="157"/>
      <c r="F8" s="157"/>
      <c r="G8" s="157"/>
      <c r="H8" s="157"/>
      <c r="I8" s="157"/>
      <c r="J8" s="157"/>
      <c r="K8" s="157"/>
      <c r="L8" s="157"/>
      <c r="M8" s="157"/>
      <c r="N8" s="157"/>
      <c r="O8" s="157"/>
      <c r="P8" s="157"/>
      <c r="Q8" s="157"/>
      <c r="R8" s="157"/>
      <c r="S8" s="157"/>
      <c r="T8" s="157"/>
      <c r="U8" s="157"/>
    </row>
    <row r="9" spans="1:21" ht="18.75">
      <c r="A9" s="181" t="s">
        <v>583</v>
      </c>
      <c r="B9" s="182"/>
      <c r="C9" s="182"/>
      <c r="D9" s="182"/>
      <c r="E9" s="182"/>
      <c r="F9" s="182"/>
      <c r="G9" s="182"/>
      <c r="H9" s="182"/>
      <c r="I9" s="182"/>
      <c r="J9" s="182"/>
      <c r="K9" s="182"/>
      <c r="L9" s="182"/>
      <c r="M9" s="182"/>
      <c r="N9" s="182"/>
      <c r="O9" s="182"/>
      <c r="P9" s="182"/>
      <c r="Q9" s="182"/>
      <c r="R9" s="182"/>
      <c r="S9" s="182"/>
      <c r="T9" s="182"/>
      <c r="U9" s="183"/>
    </row>
    <row r="10" spans="1:21" ht="109.5" customHeight="1">
      <c r="A10" s="25" t="s">
        <v>74</v>
      </c>
      <c r="B10" s="158" t="s">
        <v>556</v>
      </c>
      <c r="C10" s="77" t="s">
        <v>67</v>
      </c>
      <c r="D10" s="9" t="s">
        <v>68</v>
      </c>
      <c r="E10" s="117" t="s">
        <v>170</v>
      </c>
      <c r="F10" s="17" t="s">
        <v>84</v>
      </c>
      <c r="G10" s="75">
        <v>19879.8</v>
      </c>
      <c r="H10" s="15">
        <v>19879.8</v>
      </c>
      <c r="I10" s="75"/>
      <c r="J10" s="75"/>
      <c r="K10" s="75"/>
      <c r="L10" s="75"/>
      <c r="M10" s="75"/>
      <c r="N10" s="75"/>
      <c r="O10" s="75">
        <v>25930.400000000001</v>
      </c>
      <c r="P10" s="75">
        <v>25930.400000000001</v>
      </c>
      <c r="Q10" s="15">
        <v>32568.1</v>
      </c>
      <c r="R10" s="15">
        <v>33840.5</v>
      </c>
      <c r="S10" s="15">
        <f t="shared" ref="S10:S21" si="0">G10+O10+Q10</f>
        <v>78378.299999999988</v>
      </c>
      <c r="T10" s="15">
        <f t="shared" ref="T10:T21" si="1">H10+P10+R10</f>
        <v>79650.7</v>
      </c>
      <c r="U10" s="75" t="s">
        <v>539</v>
      </c>
    </row>
    <row r="11" spans="1:21" ht="105" customHeight="1">
      <c r="A11" s="25" t="s">
        <v>91</v>
      </c>
      <c r="B11" s="159"/>
      <c r="C11" s="77" t="s">
        <v>69</v>
      </c>
      <c r="D11" s="9" t="s">
        <v>68</v>
      </c>
      <c r="E11" s="117" t="s">
        <v>170</v>
      </c>
      <c r="F11" s="17" t="s">
        <v>85</v>
      </c>
      <c r="G11" s="75">
        <v>1130.5999999999999</v>
      </c>
      <c r="H11" s="75">
        <v>1130.5999999999999</v>
      </c>
      <c r="I11" s="75"/>
      <c r="J11" s="75"/>
      <c r="K11" s="75"/>
      <c r="L11" s="75"/>
      <c r="M11" s="75"/>
      <c r="N11" s="75"/>
      <c r="O11" s="75">
        <v>1112.5</v>
      </c>
      <c r="P11" s="75">
        <v>1112.5</v>
      </c>
      <c r="Q11" s="75">
        <v>1391.9</v>
      </c>
      <c r="R11" s="75">
        <v>1412.9</v>
      </c>
      <c r="S11" s="15">
        <f t="shared" si="0"/>
        <v>3635</v>
      </c>
      <c r="T11" s="15">
        <f t="shared" si="1"/>
        <v>3656</v>
      </c>
      <c r="U11" s="75" t="s">
        <v>540</v>
      </c>
    </row>
    <row r="12" spans="1:21" ht="105.75" customHeight="1">
      <c r="A12" s="25" t="s">
        <v>100</v>
      </c>
      <c r="B12" s="159"/>
      <c r="C12" s="77" t="s">
        <v>70</v>
      </c>
      <c r="D12" s="9" t="s">
        <v>68</v>
      </c>
      <c r="E12" s="117" t="s">
        <v>170</v>
      </c>
      <c r="F12" s="17" t="s">
        <v>85</v>
      </c>
      <c r="G12" s="75">
        <v>858.7</v>
      </c>
      <c r="H12" s="75">
        <v>858.7</v>
      </c>
      <c r="I12" s="75"/>
      <c r="J12" s="75"/>
      <c r="K12" s="75"/>
      <c r="L12" s="75"/>
      <c r="M12" s="75"/>
      <c r="N12" s="75"/>
      <c r="O12" s="75">
        <v>987.4</v>
      </c>
      <c r="P12" s="75">
        <v>987.4</v>
      </c>
      <c r="Q12" s="75">
        <v>1389.4</v>
      </c>
      <c r="R12" s="75">
        <v>1368.4</v>
      </c>
      <c r="S12" s="15">
        <f t="shared" si="0"/>
        <v>3235.5</v>
      </c>
      <c r="T12" s="15">
        <f t="shared" si="1"/>
        <v>3214.5</v>
      </c>
      <c r="U12" s="75" t="s">
        <v>541</v>
      </c>
    </row>
    <row r="13" spans="1:21" ht="170.25" customHeight="1">
      <c r="A13" s="25" t="s">
        <v>114</v>
      </c>
      <c r="B13" s="159"/>
      <c r="C13" s="77" t="s">
        <v>71</v>
      </c>
      <c r="D13" s="9" t="s">
        <v>68</v>
      </c>
      <c r="E13" s="117" t="s">
        <v>170</v>
      </c>
      <c r="F13" s="17" t="s">
        <v>85</v>
      </c>
      <c r="G13" s="75">
        <v>355.9</v>
      </c>
      <c r="H13" s="75">
        <v>355.9</v>
      </c>
      <c r="I13" s="75"/>
      <c r="J13" s="75"/>
      <c r="K13" s="75"/>
      <c r="L13" s="75"/>
      <c r="M13" s="75"/>
      <c r="N13" s="75"/>
      <c r="O13" s="75">
        <v>1148.8</v>
      </c>
      <c r="P13" s="75">
        <v>1148.8</v>
      </c>
      <c r="Q13" s="15">
        <v>1038</v>
      </c>
      <c r="R13" s="15">
        <v>1528</v>
      </c>
      <c r="S13" s="15">
        <f t="shared" si="0"/>
        <v>2542.6999999999998</v>
      </c>
      <c r="T13" s="15">
        <f t="shared" si="1"/>
        <v>3032.7</v>
      </c>
      <c r="U13" s="75" t="s">
        <v>547</v>
      </c>
    </row>
    <row r="14" spans="1:21" ht="154.5" customHeight="1">
      <c r="A14" s="25" t="s">
        <v>115</v>
      </c>
      <c r="B14" s="159"/>
      <c r="C14" s="79" t="s">
        <v>538</v>
      </c>
      <c r="D14" s="9" t="s">
        <v>93</v>
      </c>
      <c r="E14" s="117" t="s">
        <v>171</v>
      </c>
      <c r="F14" s="17" t="s">
        <v>75</v>
      </c>
      <c r="G14" s="75">
        <v>0</v>
      </c>
      <c r="H14" s="75">
        <v>0</v>
      </c>
      <c r="I14" s="75"/>
      <c r="J14" s="75"/>
      <c r="K14" s="75"/>
      <c r="L14" s="75"/>
      <c r="M14" s="75"/>
      <c r="N14" s="75"/>
      <c r="O14" s="75">
        <v>2222.3000000000002</v>
      </c>
      <c r="P14" s="75">
        <v>2222.3000000000002</v>
      </c>
      <c r="Q14" s="75">
        <v>2223.8000000000002</v>
      </c>
      <c r="R14" s="75">
        <v>2223.8000000000002</v>
      </c>
      <c r="S14" s="15">
        <f t="shared" si="0"/>
        <v>4446.1000000000004</v>
      </c>
      <c r="T14" s="15">
        <f t="shared" si="1"/>
        <v>4446.1000000000004</v>
      </c>
      <c r="U14" s="75" t="s">
        <v>542</v>
      </c>
    </row>
    <row r="15" spans="1:21" ht="129" customHeight="1">
      <c r="A15" s="25" t="s">
        <v>116</v>
      </c>
      <c r="B15" s="159"/>
      <c r="C15" s="77" t="s">
        <v>327</v>
      </c>
      <c r="D15" s="9" t="s">
        <v>94</v>
      </c>
      <c r="E15" s="117" t="s">
        <v>77</v>
      </c>
      <c r="F15" s="17" t="s">
        <v>75</v>
      </c>
      <c r="G15" s="75">
        <v>0</v>
      </c>
      <c r="H15" s="75">
        <v>0</v>
      </c>
      <c r="I15" s="75"/>
      <c r="J15" s="75"/>
      <c r="K15" s="75"/>
      <c r="L15" s="75"/>
      <c r="M15" s="75"/>
      <c r="N15" s="75"/>
      <c r="O15" s="75">
        <v>575.4</v>
      </c>
      <c r="P15" s="75">
        <v>575.4</v>
      </c>
      <c r="Q15" s="75">
        <v>871.1</v>
      </c>
      <c r="R15" s="75">
        <v>871.1</v>
      </c>
      <c r="S15" s="75">
        <f t="shared" si="0"/>
        <v>1446.5</v>
      </c>
      <c r="T15" s="75">
        <f t="shared" si="1"/>
        <v>1446.5</v>
      </c>
      <c r="U15" s="82" t="s">
        <v>542</v>
      </c>
    </row>
    <row r="16" spans="1:21" ht="117.75" customHeight="1">
      <c r="A16" s="25" t="s">
        <v>117</v>
      </c>
      <c r="B16" s="159"/>
      <c r="C16" s="77" t="s">
        <v>82</v>
      </c>
      <c r="D16" s="9" t="s">
        <v>78</v>
      </c>
      <c r="E16" s="117" t="s">
        <v>172</v>
      </c>
      <c r="F16" s="17" t="s">
        <v>85</v>
      </c>
      <c r="G16" s="75">
        <v>425.3</v>
      </c>
      <c r="H16" s="75">
        <v>425.3</v>
      </c>
      <c r="I16" s="75"/>
      <c r="J16" s="75"/>
      <c r="K16" s="75"/>
      <c r="L16" s="75"/>
      <c r="M16" s="75"/>
      <c r="N16" s="75"/>
      <c r="O16" s="75">
        <v>0</v>
      </c>
      <c r="P16" s="75">
        <v>0</v>
      </c>
      <c r="Q16" s="75">
        <v>0</v>
      </c>
      <c r="R16" s="75">
        <v>0</v>
      </c>
      <c r="S16" s="75">
        <f t="shared" si="0"/>
        <v>425.3</v>
      </c>
      <c r="T16" s="75">
        <f t="shared" si="1"/>
        <v>425.3</v>
      </c>
      <c r="U16" s="75" t="s">
        <v>542</v>
      </c>
    </row>
    <row r="17" spans="1:22" ht="132.75" customHeight="1">
      <c r="A17" s="25" t="s">
        <v>118</v>
      </c>
      <c r="B17" s="159"/>
      <c r="C17" s="77" t="s">
        <v>79</v>
      </c>
      <c r="D17" s="9" t="s">
        <v>78</v>
      </c>
      <c r="E17" s="117" t="s">
        <v>173</v>
      </c>
      <c r="F17" s="17" t="s">
        <v>85</v>
      </c>
      <c r="G17" s="75">
        <v>85.1</v>
      </c>
      <c r="H17" s="75">
        <v>85.1</v>
      </c>
      <c r="I17" s="75"/>
      <c r="J17" s="75"/>
      <c r="K17" s="75"/>
      <c r="L17" s="75"/>
      <c r="M17" s="75"/>
      <c r="N17" s="75"/>
      <c r="O17" s="75">
        <v>0</v>
      </c>
      <c r="P17" s="75">
        <v>0</v>
      </c>
      <c r="Q17" s="75">
        <v>0</v>
      </c>
      <c r="R17" s="75">
        <v>0</v>
      </c>
      <c r="S17" s="75">
        <f t="shared" si="0"/>
        <v>85.1</v>
      </c>
      <c r="T17" s="75">
        <f t="shared" si="1"/>
        <v>85.1</v>
      </c>
      <c r="U17" s="75" t="s">
        <v>543</v>
      </c>
    </row>
    <row r="18" spans="1:22" ht="111.75" customHeight="1">
      <c r="A18" s="25" t="s">
        <v>119</v>
      </c>
      <c r="B18" s="78"/>
      <c r="C18" s="77" t="s">
        <v>80</v>
      </c>
      <c r="D18" s="9" t="s">
        <v>78</v>
      </c>
      <c r="E18" s="117" t="s">
        <v>174</v>
      </c>
      <c r="F18" s="17" t="s">
        <v>85</v>
      </c>
      <c r="G18" s="75">
        <v>90.6</v>
      </c>
      <c r="H18" s="75">
        <v>90.6</v>
      </c>
      <c r="I18" s="75"/>
      <c r="J18" s="75"/>
      <c r="K18" s="75"/>
      <c r="L18" s="75"/>
      <c r="M18" s="75"/>
      <c r="N18" s="75"/>
      <c r="O18" s="75">
        <v>0</v>
      </c>
      <c r="P18" s="75">
        <v>0</v>
      </c>
      <c r="Q18" s="75">
        <v>0</v>
      </c>
      <c r="R18" s="75">
        <v>0</v>
      </c>
      <c r="S18" s="75">
        <f t="shared" si="0"/>
        <v>90.6</v>
      </c>
      <c r="T18" s="75">
        <f t="shared" si="1"/>
        <v>90.6</v>
      </c>
      <c r="U18" s="75" t="s">
        <v>542</v>
      </c>
    </row>
    <row r="19" spans="1:22" ht="96.75" customHeight="1">
      <c r="A19" s="25">
        <v>10</v>
      </c>
      <c r="B19" s="78"/>
      <c r="C19" s="77" t="s">
        <v>83</v>
      </c>
      <c r="D19" s="9" t="s">
        <v>76</v>
      </c>
      <c r="E19" s="117" t="s">
        <v>175</v>
      </c>
      <c r="F19" s="17" t="s">
        <v>85</v>
      </c>
      <c r="G19" s="75">
        <v>0</v>
      </c>
      <c r="H19" s="75">
        <v>0</v>
      </c>
      <c r="I19" s="75"/>
      <c r="J19" s="75"/>
      <c r="K19" s="75"/>
      <c r="L19" s="75"/>
      <c r="M19" s="75"/>
      <c r="N19" s="75"/>
      <c r="O19" s="75">
        <v>17.100000000000001</v>
      </c>
      <c r="P19" s="75">
        <v>17.100000000000001</v>
      </c>
      <c r="Q19" s="75">
        <v>0</v>
      </c>
      <c r="R19" s="75">
        <v>0</v>
      </c>
      <c r="S19" s="75">
        <f t="shared" si="0"/>
        <v>17.100000000000001</v>
      </c>
      <c r="T19" s="75">
        <f t="shared" si="1"/>
        <v>17.100000000000001</v>
      </c>
      <c r="U19" s="75" t="s">
        <v>544</v>
      </c>
    </row>
    <row r="20" spans="1:22" ht="129.75" customHeight="1">
      <c r="A20" s="25" t="s">
        <v>120</v>
      </c>
      <c r="B20" s="78"/>
      <c r="C20" s="77" t="s">
        <v>72</v>
      </c>
      <c r="D20" s="9" t="s">
        <v>76</v>
      </c>
      <c r="E20" s="111" t="s">
        <v>176</v>
      </c>
      <c r="F20" s="17" t="s">
        <v>85</v>
      </c>
      <c r="G20" s="75">
        <v>0</v>
      </c>
      <c r="H20" s="75">
        <v>0</v>
      </c>
      <c r="I20" s="75"/>
      <c r="J20" s="75"/>
      <c r="K20" s="75"/>
      <c r="L20" s="75"/>
      <c r="M20" s="75"/>
      <c r="N20" s="75"/>
      <c r="O20" s="15">
        <v>37.1</v>
      </c>
      <c r="P20" s="15">
        <v>37.1</v>
      </c>
      <c r="Q20" s="75">
        <v>0</v>
      </c>
      <c r="R20" s="75">
        <v>0</v>
      </c>
      <c r="S20" s="15">
        <f t="shared" si="0"/>
        <v>37.1</v>
      </c>
      <c r="T20" s="15">
        <f t="shared" si="1"/>
        <v>37.1</v>
      </c>
      <c r="U20" s="75" t="s">
        <v>545</v>
      </c>
    </row>
    <row r="21" spans="1:22" ht="136.5" customHeight="1">
      <c r="A21" s="25" t="s">
        <v>121</v>
      </c>
      <c r="B21" s="80"/>
      <c r="C21" s="77" t="s">
        <v>73</v>
      </c>
      <c r="D21" s="9" t="s">
        <v>76</v>
      </c>
      <c r="E21" s="117" t="s">
        <v>171</v>
      </c>
      <c r="F21" s="9" t="s">
        <v>81</v>
      </c>
      <c r="G21" s="75">
        <v>0</v>
      </c>
      <c r="H21" s="75">
        <v>0</v>
      </c>
      <c r="I21" s="75"/>
      <c r="J21" s="75"/>
      <c r="K21" s="75"/>
      <c r="L21" s="75"/>
      <c r="M21" s="75"/>
      <c r="N21" s="75"/>
      <c r="O21" s="15">
        <v>90</v>
      </c>
      <c r="P21" s="15">
        <v>90</v>
      </c>
      <c r="Q21" s="75">
        <v>0</v>
      </c>
      <c r="R21" s="75">
        <v>0</v>
      </c>
      <c r="S21" s="15">
        <f t="shared" si="0"/>
        <v>90</v>
      </c>
      <c r="T21" s="16">
        <f t="shared" si="1"/>
        <v>90</v>
      </c>
      <c r="U21" s="75" t="s">
        <v>546</v>
      </c>
    </row>
    <row r="22" spans="1:22">
      <c r="A22" s="19"/>
      <c r="B22" s="19"/>
      <c r="C22" s="20" t="s">
        <v>314</v>
      </c>
      <c r="D22" s="19"/>
      <c r="E22" s="111"/>
      <c r="F22" s="19"/>
      <c r="G22" s="15">
        <f>SUM(G10:G21)</f>
        <v>22825.999999999996</v>
      </c>
      <c r="H22" s="15">
        <f>SUM(H10:H21)</f>
        <v>22825.999999999996</v>
      </c>
      <c r="I22" s="15">
        <f t="shared" ref="I22:T22" si="2">SUM(I10:I21)</f>
        <v>0</v>
      </c>
      <c r="J22" s="15">
        <f t="shared" si="2"/>
        <v>0</v>
      </c>
      <c r="K22" s="15">
        <f t="shared" si="2"/>
        <v>0</v>
      </c>
      <c r="L22" s="15">
        <f t="shared" si="2"/>
        <v>0</v>
      </c>
      <c r="M22" s="15">
        <f t="shared" si="2"/>
        <v>0</v>
      </c>
      <c r="N22" s="15">
        <f t="shared" si="2"/>
        <v>0</v>
      </c>
      <c r="O22" s="15">
        <f t="shared" si="2"/>
        <v>32121</v>
      </c>
      <c r="P22" s="15">
        <f t="shared" si="2"/>
        <v>32121</v>
      </c>
      <c r="Q22" s="15">
        <f t="shared" si="2"/>
        <v>39482.300000000003</v>
      </c>
      <c r="R22" s="15">
        <f t="shared" si="2"/>
        <v>41244.700000000004</v>
      </c>
      <c r="S22" s="15">
        <f t="shared" si="2"/>
        <v>94429.300000000017</v>
      </c>
      <c r="T22" s="15">
        <f t="shared" si="2"/>
        <v>96191.700000000026</v>
      </c>
      <c r="U22" s="75"/>
      <c r="V22" s="21"/>
    </row>
    <row r="23" spans="1:22" hidden="1">
      <c r="A23" s="167" t="s">
        <v>30</v>
      </c>
      <c r="B23" s="167"/>
      <c r="C23" s="167"/>
      <c r="D23" s="167"/>
      <c r="E23" s="167"/>
      <c r="F23" s="167"/>
      <c r="G23" s="167"/>
      <c r="H23" s="167"/>
      <c r="I23" s="167"/>
      <c r="J23" s="167"/>
      <c r="K23" s="167"/>
      <c r="L23" s="167"/>
      <c r="M23" s="167"/>
      <c r="N23" s="167"/>
      <c r="O23" s="167"/>
      <c r="P23" s="167"/>
      <c r="Q23" s="167"/>
      <c r="R23" s="167"/>
      <c r="S23" s="167"/>
      <c r="T23" s="167"/>
      <c r="U23" s="167"/>
      <c r="V23" s="21"/>
    </row>
    <row r="24" spans="1:22">
      <c r="A24" s="161" t="s">
        <v>12</v>
      </c>
      <c r="B24" s="161" t="s">
        <v>13</v>
      </c>
      <c r="C24" s="161" t="s">
        <v>14</v>
      </c>
      <c r="D24" s="161" t="s">
        <v>15</v>
      </c>
      <c r="E24" s="161" t="s">
        <v>16</v>
      </c>
      <c r="F24" s="161" t="s">
        <v>17</v>
      </c>
      <c r="G24" s="161" t="s">
        <v>11</v>
      </c>
      <c r="H24" s="161"/>
      <c r="I24" s="161"/>
      <c r="J24" s="161"/>
      <c r="K24" s="161"/>
      <c r="L24" s="161"/>
      <c r="M24" s="161"/>
      <c r="N24" s="161"/>
      <c r="O24" s="161"/>
      <c r="P24" s="161"/>
      <c r="Q24" s="161"/>
      <c r="R24" s="161"/>
      <c r="S24" s="161"/>
      <c r="T24" s="161"/>
      <c r="U24" s="161" t="s">
        <v>9</v>
      </c>
      <c r="V24" s="21"/>
    </row>
    <row r="25" spans="1:22">
      <c r="A25" s="161"/>
      <c r="B25" s="161"/>
      <c r="C25" s="161"/>
      <c r="D25" s="161"/>
      <c r="E25" s="161"/>
      <c r="F25" s="161"/>
      <c r="G25" s="162" t="s">
        <v>10</v>
      </c>
      <c r="H25" s="163"/>
      <c r="I25" s="13"/>
      <c r="J25" s="13"/>
      <c r="K25" s="13"/>
      <c r="L25" s="13"/>
      <c r="M25" s="13"/>
      <c r="N25" s="14"/>
      <c r="O25" s="161" t="s">
        <v>6</v>
      </c>
      <c r="P25" s="161"/>
      <c r="Q25" s="161" t="s">
        <v>7</v>
      </c>
      <c r="R25" s="161"/>
      <c r="S25" s="161" t="s">
        <v>8</v>
      </c>
      <c r="T25" s="161"/>
      <c r="U25" s="161"/>
      <c r="V25" s="21"/>
    </row>
    <row r="26" spans="1:22">
      <c r="A26" s="161"/>
      <c r="B26" s="161"/>
      <c r="C26" s="161"/>
      <c r="D26" s="161"/>
      <c r="E26" s="161"/>
      <c r="F26" s="161"/>
      <c r="G26" s="164"/>
      <c r="H26" s="165"/>
      <c r="I26" s="12" t="s">
        <v>3</v>
      </c>
      <c r="J26" s="14"/>
      <c r="K26" s="12" t="s">
        <v>4</v>
      </c>
      <c r="L26" s="14"/>
      <c r="M26" s="12" t="s">
        <v>5</v>
      </c>
      <c r="N26" s="14"/>
      <c r="O26" s="161"/>
      <c r="P26" s="161"/>
      <c r="Q26" s="161"/>
      <c r="R26" s="161"/>
      <c r="S26" s="161"/>
      <c r="T26" s="161"/>
      <c r="U26" s="161"/>
      <c r="V26" s="21"/>
    </row>
    <row r="27" spans="1:22">
      <c r="A27" s="161"/>
      <c r="B27" s="161"/>
      <c r="C27" s="161"/>
      <c r="D27" s="161"/>
      <c r="E27" s="161"/>
      <c r="F27" s="161"/>
      <c r="G27" s="69" t="s">
        <v>1</v>
      </c>
      <c r="H27" s="69" t="s">
        <v>2</v>
      </c>
      <c r="I27" s="69" t="s">
        <v>1</v>
      </c>
      <c r="J27" s="69" t="s">
        <v>2</v>
      </c>
      <c r="K27" s="69" t="s">
        <v>1</v>
      </c>
      <c r="L27" s="69" t="s">
        <v>2</v>
      </c>
      <c r="M27" s="69" t="s">
        <v>1</v>
      </c>
      <c r="N27" s="69" t="s">
        <v>2</v>
      </c>
      <c r="O27" s="69" t="s">
        <v>1</v>
      </c>
      <c r="P27" s="69" t="s">
        <v>2</v>
      </c>
      <c r="Q27" s="69" t="s">
        <v>1</v>
      </c>
      <c r="R27" s="69" t="s">
        <v>2</v>
      </c>
      <c r="S27" s="69" t="s">
        <v>1</v>
      </c>
      <c r="T27" s="69" t="s">
        <v>2</v>
      </c>
      <c r="U27" s="161"/>
      <c r="V27" s="21"/>
    </row>
    <row r="28" spans="1:22">
      <c r="A28" s="92">
        <v>1</v>
      </c>
      <c r="B28" s="92">
        <v>2</v>
      </c>
      <c r="C28" s="92">
        <v>3</v>
      </c>
      <c r="D28" s="92">
        <v>4</v>
      </c>
      <c r="E28" s="113">
        <v>5</v>
      </c>
      <c r="F28" s="92">
        <v>6</v>
      </c>
      <c r="G28" s="92">
        <v>7</v>
      </c>
      <c r="H28" s="92">
        <v>8</v>
      </c>
      <c r="I28" s="92">
        <v>9</v>
      </c>
      <c r="J28" s="92">
        <v>10</v>
      </c>
      <c r="K28" s="92">
        <v>11</v>
      </c>
      <c r="L28" s="92">
        <v>12</v>
      </c>
      <c r="M28" s="92">
        <v>13</v>
      </c>
      <c r="N28" s="92">
        <v>14</v>
      </c>
      <c r="O28" s="92">
        <v>9</v>
      </c>
      <c r="P28" s="92">
        <v>10</v>
      </c>
      <c r="Q28" s="92">
        <v>11</v>
      </c>
      <c r="R28" s="92">
        <v>12</v>
      </c>
      <c r="S28" s="92">
        <v>19</v>
      </c>
      <c r="T28" s="92">
        <v>20</v>
      </c>
      <c r="U28" s="92">
        <v>13</v>
      </c>
      <c r="V28" s="21"/>
    </row>
    <row r="29" spans="1:22" ht="18.75" customHeight="1">
      <c r="A29" s="177" t="s">
        <v>626</v>
      </c>
      <c r="B29" s="178"/>
      <c r="C29" s="178"/>
      <c r="D29" s="178"/>
      <c r="E29" s="178"/>
      <c r="F29" s="178"/>
      <c r="G29" s="178"/>
      <c r="H29" s="178"/>
      <c r="I29" s="178"/>
      <c r="J29" s="178"/>
      <c r="K29" s="178"/>
      <c r="L29" s="178"/>
      <c r="M29" s="178"/>
      <c r="N29" s="178"/>
      <c r="O29" s="178"/>
      <c r="P29" s="178"/>
      <c r="Q29" s="178"/>
      <c r="R29" s="178"/>
      <c r="S29" s="178"/>
      <c r="T29" s="178"/>
      <c r="U29" s="179"/>
      <c r="V29" s="21"/>
    </row>
    <row r="30" spans="1:22" ht="63" customHeight="1">
      <c r="A30" s="25" t="s">
        <v>74</v>
      </c>
      <c r="B30" s="158" t="s">
        <v>548</v>
      </c>
      <c r="C30" s="8" t="s">
        <v>86</v>
      </c>
      <c r="D30" s="75" t="s">
        <v>92</v>
      </c>
      <c r="E30" s="111" t="s">
        <v>177</v>
      </c>
      <c r="F30" s="17" t="s">
        <v>85</v>
      </c>
      <c r="G30" s="15">
        <v>3305</v>
      </c>
      <c r="H30" s="15">
        <v>3305</v>
      </c>
      <c r="I30" s="75"/>
      <c r="J30" s="75"/>
      <c r="K30" s="75"/>
      <c r="L30" s="75"/>
      <c r="M30" s="75"/>
      <c r="N30" s="75"/>
      <c r="O30" s="75">
        <v>3869.3</v>
      </c>
      <c r="P30" s="75">
        <v>3869.3</v>
      </c>
      <c r="Q30" s="75">
        <v>4716.5</v>
      </c>
      <c r="R30" s="75">
        <v>4716.5</v>
      </c>
      <c r="S30" s="15">
        <f t="shared" ref="S30:T32" si="3">G30+O30+Q30</f>
        <v>11890.8</v>
      </c>
      <c r="T30" s="15">
        <f t="shared" si="3"/>
        <v>11890.8</v>
      </c>
      <c r="U30" s="75" t="s">
        <v>549</v>
      </c>
      <c r="V30" s="21"/>
    </row>
    <row r="31" spans="1:22" ht="75">
      <c r="A31" s="25" t="s">
        <v>91</v>
      </c>
      <c r="B31" s="159"/>
      <c r="C31" s="8" t="s">
        <v>87</v>
      </c>
      <c r="D31" s="9" t="s">
        <v>101</v>
      </c>
      <c r="E31" s="111" t="s">
        <v>177</v>
      </c>
      <c r="F31" s="17" t="s">
        <v>85</v>
      </c>
      <c r="G31" s="75">
        <v>594.1</v>
      </c>
      <c r="H31" s="75">
        <v>594.1</v>
      </c>
      <c r="I31" s="75"/>
      <c r="J31" s="75"/>
      <c r="K31" s="75"/>
      <c r="L31" s="75"/>
      <c r="M31" s="75"/>
      <c r="N31" s="75"/>
      <c r="O31" s="75">
        <v>653.29999999999995</v>
      </c>
      <c r="P31" s="75">
        <v>653.29999999999995</v>
      </c>
      <c r="Q31" s="75">
        <v>733.3</v>
      </c>
      <c r="R31" s="75">
        <v>733.3</v>
      </c>
      <c r="S31" s="15">
        <f t="shared" si="3"/>
        <v>1980.7</v>
      </c>
      <c r="T31" s="15">
        <f t="shared" si="3"/>
        <v>1980.7</v>
      </c>
      <c r="U31" s="83" t="s">
        <v>550</v>
      </c>
      <c r="V31" s="21"/>
    </row>
    <row r="32" spans="1:22" ht="78" customHeight="1">
      <c r="A32" s="25" t="s">
        <v>100</v>
      </c>
      <c r="B32" s="159"/>
      <c r="C32" s="8" t="s">
        <v>88</v>
      </c>
      <c r="D32" s="9" t="s">
        <v>101</v>
      </c>
      <c r="E32" s="111" t="s">
        <v>177</v>
      </c>
      <c r="F32" s="17" t="s">
        <v>85</v>
      </c>
      <c r="G32" s="75">
        <v>387.9</v>
      </c>
      <c r="H32" s="75">
        <v>387.9</v>
      </c>
      <c r="I32" s="75"/>
      <c r="J32" s="75"/>
      <c r="K32" s="75"/>
      <c r="L32" s="75"/>
      <c r="M32" s="75"/>
      <c r="N32" s="75"/>
      <c r="O32" s="75">
        <v>413.7</v>
      </c>
      <c r="P32" s="75">
        <v>413.7</v>
      </c>
      <c r="Q32" s="15">
        <v>721</v>
      </c>
      <c r="R32" s="15">
        <v>706.3</v>
      </c>
      <c r="S32" s="15">
        <f t="shared" si="3"/>
        <v>1522.6</v>
      </c>
      <c r="T32" s="15">
        <f t="shared" si="3"/>
        <v>1507.8999999999999</v>
      </c>
      <c r="U32" s="75" t="s">
        <v>541</v>
      </c>
      <c r="V32" s="21"/>
    </row>
    <row r="33" spans="1:22" ht="121.5" customHeight="1">
      <c r="A33" s="25" t="s">
        <v>114</v>
      </c>
      <c r="B33" s="159"/>
      <c r="C33" s="8" t="s">
        <v>95</v>
      </c>
      <c r="D33" s="9" t="s">
        <v>101</v>
      </c>
      <c r="E33" s="113" t="s">
        <v>177</v>
      </c>
      <c r="F33" s="17" t="s">
        <v>85</v>
      </c>
      <c r="G33" s="75">
        <v>139.19999999999999</v>
      </c>
      <c r="H33" s="75">
        <v>139.19999999999999</v>
      </c>
      <c r="I33" s="75"/>
      <c r="J33" s="75"/>
      <c r="K33" s="75"/>
      <c r="L33" s="75"/>
      <c r="M33" s="75"/>
      <c r="N33" s="75"/>
      <c r="O33" s="75">
        <v>158.30000000000001</v>
      </c>
      <c r="P33" s="75">
        <v>158.30000000000001</v>
      </c>
      <c r="Q33" s="75">
        <v>263.8</v>
      </c>
      <c r="R33" s="75">
        <v>263.8</v>
      </c>
      <c r="S33" s="15">
        <f t="shared" ref="S33:S42" si="4">G33+O33+Q33</f>
        <v>561.29999999999995</v>
      </c>
      <c r="T33" s="15">
        <f t="shared" ref="T33" si="5">H33+P33+R33</f>
        <v>561.29999999999995</v>
      </c>
      <c r="U33" s="170" t="s">
        <v>551</v>
      </c>
      <c r="V33" s="21"/>
    </row>
    <row r="34" spans="1:22" ht="68.25" customHeight="1">
      <c r="A34" s="25" t="s">
        <v>115</v>
      </c>
      <c r="B34" s="159"/>
      <c r="C34" s="8" t="s">
        <v>89</v>
      </c>
      <c r="D34" s="9" t="s">
        <v>101</v>
      </c>
      <c r="E34" s="113" t="s">
        <v>177</v>
      </c>
      <c r="F34" s="17" t="s">
        <v>85</v>
      </c>
      <c r="G34" s="75">
        <v>127.5</v>
      </c>
      <c r="H34" s="75">
        <v>127.5</v>
      </c>
      <c r="I34" s="75"/>
      <c r="J34" s="75"/>
      <c r="K34" s="75"/>
      <c r="L34" s="75"/>
      <c r="M34" s="75"/>
      <c r="N34" s="75"/>
      <c r="O34" s="15">
        <v>150</v>
      </c>
      <c r="P34" s="15">
        <v>150</v>
      </c>
      <c r="Q34" s="15">
        <v>150</v>
      </c>
      <c r="R34" s="15">
        <v>250</v>
      </c>
      <c r="S34" s="15">
        <f t="shared" si="4"/>
        <v>427.5</v>
      </c>
      <c r="T34" s="15">
        <f t="shared" ref="T34:T41" si="6">H34+P34+R34</f>
        <v>527.5</v>
      </c>
      <c r="U34" s="171"/>
      <c r="V34" s="21"/>
    </row>
    <row r="35" spans="1:22" ht="80.25" customHeight="1">
      <c r="A35" s="25" t="s">
        <v>116</v>
      </c>
      <c r="B35" s="159"/>
      <c r="C35" s="8" t="s">
        <v>553</v>
      </c>
      <c r="D35" s="9" t="s">
        <v>76</v>
      </c>
      <c r="E35" s="113" t="s">
        <v>177</v>
      </c>
      <c r="F35" s="17" t="s">
        <v>85</v>
      </c>
      <c r="G35" s="75">
        <v>0</v>
      </c>
      <c r="H35" s="75">
        <v>0</v>
      </c>
      <c r="I35" s="75"/>
      <c r="J35" s="75"/>
      <c r="K35" s="75"/>
      <c r="L35" s="75"/>
      <c r="M35" s="75"/>
      <c r="N35" s="75"/>
      <c r="O35" s="75">
        <v>13.5</v>
      </c>
      <c r="P35" s="75">
        <v>13.5</v>
      </c>
      <c r="Q35" s="75">
        <v>0</v>
      </c>
      <c r="R35" s="75">
        <v>0</v>
      </c>
      <c r="S35" s="15">
        <f t="shared" si="4"/>
        <v>13.5</v>
      </c>
      <c r="T35" s="15">
        <f t="shared" si="6"/>
        <v>13.5</v>
      </c>
      <c r="U35" s="75" t="s">
        <v>544</v>
      </c>
      <c r="V35" s="21"/>
    </row>
    <row r="36" spans="1:22" ht="105.75" customHeight="1">
      <c r="A36" s="25" t="s">
        <v>117</v>
      </c>
      <c r="B36" s="159"/>
      <c r="C36" s="8" t="s">
        <v>528</v>
      </c>
      <c r="D36" s="9" t="s">
        <v>96</v>
      </c>
      <c r="E36" s="113" t="s">
        <v>177</v>
      </c>
      <c r="F36" s="17" t="s">
        <v>85</v>
      </c>
      <c r="G36" s="15">
        <v>120</v>
      </c>
      <c r="H36" s="15">
        <v>120</v>
      </c>
      <c r="I36" s="75"/>
      <c r="J36" s="75"/>
      <c r="K36" s="75"/>
      <c r="L36" s="75"/>
      <c r="M36" s="75"/>
      <c r="N36" s="75"/>
      <c r="O36" s="75">
        <v>0</v>
      </c>
      <c r="P36" s="75">
        <v>0</v>
      </c>
      <c r="Q36" s="75">
        <v>0</v>
      </c>
      <c r="R36" s="75">
        <v>0</v>
      </c>
      <c r="S36" s="15">
        <f t="shared" si="4"/>
        <v>120</v>
      </c>
      <c r="T36" s="15">
        <f t="shared" si="6"/>
        <v>120</v>
      </c>
      <c r="U36" s="170" t="s">
        <v>552</v>
      </c>
      <c r="V36" s="21"/>
    </row>
    <row r="37" spans="1:22" ht="89.25" customHeight="1">
      <c r="A37" s="25" t="s">
        <v>118</v>
      </c>
      <c r="B37" s="159"/>
      <c r="C37" s="8" t="s">
        <v>90</v>
      </c>
      <c r="D37" s="9" t="s">
        <v>76</v>
      </c>
      <c r="E37" s="113" t="s">
        <v>177</v>
      </c>
      <c r="F37" s="17" t="s">
        <v>85</v>
      </c>
      <c r="G37" s="75">
        <v>0</v>
      </c>
      <c r="H37" s="75">
        <v>0</v>
      </c>
      <c r="I37" s="75"/>
      <c r="J37" s="75"/>
      <c r="K37" s="75"/>
      <c r="L37" s="75"/>
      <c r="M37" s="75"/>
      <c r="N37" s="75"/>
      <c r="O37" s="15">
        <v>400</v>
      </c>
      <c r="P37" s="15">
        <v>400</v>
      </c>
      <c r="Q37" s="75">
        <v>0</v>
      </c>
      <c r="R37" s="75">
        <v>0</v>
      </c>
      <c r="S37" s="15">
        <f t="shared" si="4"/>
        <v>400</v>
      </c>
      <c r="T37" s="15">
        <f t="shared" si="6"/>
        <v>400</v>
      </c>
      <c r="U37" s="171"/>
      <c r="V37" s="21"/>
    </row>
    <row r="38" spans="1:22" ht="119.25" customHeight="1">
      <c r="A38" s="25" t="s">
        <v>119</v>
      </c>
      <c r="B38" s="160"/>
      <c r="C38" s="8" t="s">
        <v>634</v>
      </c>
      <c r="D38" s="9" t="s">
        <v>76</v>
      </c>
      <c r="E38" s="113" t="s">
        <v>177</v>
      </c>
      <c r="F38" s="17" t="s">
        <v>85</v>
      </c>
      <c r="G38" s="75">
        <v>0</v>
      </c>
      <c r="H38" s="75">
        <v>0</v>
      </c>
      <c r="I38" s="75"/>
      <c r="J38" s="75"/>
      <c r="K38" s="75"/>
      <c r="L38" s="75"/>
      <c r="M38" s="75"/>
      <c r="N38" s="75"/>
      <c r="O38" s="15">
        <v>35</v>
      </c>
      <c r="P38" s="15">
        <v>35</v>
      </c>
      <c r="Q38" s="75">
        <v>1490.6</v>
      </c>
      <c r="R38" s="75">
        <v>1490.6</v>
      </c>
      <c r="S38" s="15">
        <f t="shared" si="4"/>
        <v>1525.6</v>
      </c>
      <c r="T38" s="15">
        <f t="shared" si="6"/>
        <v>1525.6</v>
      </c>
      <c r="U38" s="115" t="s">
        <v>541</v>
      </c>
      <c r="V38" s="21"/>
    </row>
    <row r="39" spans="1:22" ht="147.75" customHeight="1">
      <c r="A39" s="25" t="s">
        <v>122</v>
      </c>
      <c r="B39" s="81"/>
      <c r="C39" s="8" t="s">
        <v>554</v>
      </c>
      <c r="D39" s="9" t="s">
        <v>297</v>
      </c>
      <c r="E39" s="113" t="s">
        <v>177</v>
      </c>
      <c r="F39" s="17" t="s">
        <v>81</v>
      </c>
      <c r="G39" s="75">
        <v>0</v>
      </c>
      <c r="H39" s="75">
        <v>0</v>
      </c>
      <c r="I39" s="75"/>
      <c r="J39" s="75"/>
      <c r="K39" s="75"/>
      <c r="L39" s="75"/>
      <c r="M39" s="75"/>
      <c r="N39" s="75"/>
      <c r="O39" s="15">
        <v>97.9</v>
      </c>
      <c r="P39" s="15">
        <v>97.9</v>
      </c>
      <c r="Q39" s="75">
        <v>67.5</v>
      </c>
      <c r="R39" s="75">
        <v>82.2</v>
      </c>
      <c r="S39" s="15">
        <f t="shared" si="4"/>
        <v>165.4</v>
      </c>
      <c r="T39" s="15">
        <f t="shared" si="6"/>
        <v>180.10000000000002</v>
      </c>
      <c r="U39" s="92" t="s">
        <v>541</v>
      </c>
      <c r="V39" s="21"/>
    </row>
    <row r="40" spans="1:22" ht="122.25" customHeight="1">
      <c r="A40" s="25">
        <v>11</v>
      </c>
      <c r="B40" s="85"/>
      <c r="C40" s="8" t="s">
        <v>558</v>
      </c>
      <c r="D40" s="9" t="s">
        <v>297</v>
      </c>
      <c r="E40" s="113" t="s">
        <v>177</v>
      </c>
      <c r="F40" s="17" t="s">
        <v>81</v>
      </c>
      <c r="G40" s="86">
        <v>0</v>
      </c>
      <c r="H40" s="86">
        <v>0</v>
      </c>
      <c r="I40" s="86"/>
      <c r="J40" s="86"/>
      <c r="K40" s="86"/>
      <c r="L40" s="86"/>
      <c r="M40" s="86"/>
      <c r="N40" s="86"/>
      <c r="O40" s="15">
        <v>0</v>
      </c>
      <c r="P40" s="15">
        <v>0</v>
      </c>
      <c r="Q40" s="15">
        <v>295</v>
      </c>
      <c r="R40" s="15">
        <v>295</v>
      </c>
      <c r="S40" s="15">
        <f t="shared" si="4"/>
        <v>295</v>
      </c>
      <c r="T40" s="15">
        <f t="shared" si="6"/>
        <v>295</v>
      </c>
      <c r="U40" s="170" t="s">
        <v>552</v>
      </c>
      <c r="V40" s="21"/>
    </row>
    <row r="41" spans="1:22" ht="85.5" customHeight="1">
      <c r="A41" s="25">
        <v>12</v>
      </c>
      <c r="B41" s="85"/>
      <c r="C41" s="8" t="s">
        <v>559</v>
      </c>
      <c r="D41" s="9" t="s">
        <v>297</v>
      </c>
      <c r="E41" s="113" t="s">
        <v>177</v>
      </c>
      <c r="F41" s="17" t="s">
        <v>81</v>
      </c>
      <c r="G41" s="86">
        <v>0</v>
      </c>
      <c r="H41" s="86">
        <v>0</v>
      </c>
      <c r="I41" s="86"/>
      <c r="J41" s="86"/>
      <c r="K41" s="86"/>
      <c r="L41" s="86"/>
      <c r="M41" s="86"/>
      <c r="N41" s="86"/>
      <c r="O41" s="15">
        <v>0</v>
      </c>
      <c r="P41" s="15">
        <v>0</v>
      </c>
      <c r="Q41" s="15">
        <v>234</v>
      </c>
      <c r="R41" s="15">
        <v>234</v>
      </c>
      <c r="S41" s="15">
        <f t="shared" si="4"/>
        <v>234</v>
      </c>
      <c r="T41" s="15">
        <f t="shared" si="6"/>
        <v>234</v>
      </c>
      <c r="U41" s="172"/>
      <c r="V41" s="21"/>
    </row>
    <row r="42" spans="1:22" ht="62.25" hidden="1" customHeight="1">
      <c r="A42" s="25">
        <v>13</v>
      </c>
      <c r="B42" s="90"/>
      <c r="C42" s="8"/>
      <c r="D42" s="9"/>
      <c r="E42" s="113"/>
      <c r="F42" s="17"/>
      <c r="G42" s="92"/>
      <c r="H42" s="92"/>
      <c r="I42" s="92"/>
      <c r="J42" s="92"/>
      <c r="K42" s="92"/>
      <c r="L42" s="92"/>
      <c r="M42" s="92"/>
      <c r="N42" s="92"/>
      <c r="O42" s="15"/>
      <c r="P42" s="15"/>
      <c r="Q42" s="15"/>
      <c r="R42" s="15"/>
      <c r="S42" s="15">
        <f t="shared" si="4"/>
        <v>0</v>
      </c>
      <c r="T42" s="15"/>
      <c r="U42" s="171"/>
      <c r="V42" s="21"/>
    </row>
    <row r="43" spans="1:22">
      <c r="A43" s="55"/>
      <c r="B43" s="55"/>
      <c r="C43" s="20" t="s">
        <v>314</v>
      </c>
      <c r="D43" s="55"/>
      <c r="E43" s="112"/>
      <c r="F43" s="55"/>
      <c r="G43" s="23">
        <f>SUM(G30:G39)</f>
        <v>4673.7</v>
      </c>
      <c r="H43" s="23">
        <f>SUM(H30:H39)</f>
        <v>4673.7</v>
      </c>
      <c r="I43" s="23">
        <f t="shared" ref="I43:N43" si="7">SUM(I30:I38)</f>
        <v>0</v>
      </c>
      <c r="J43" s="23">
        <f t="shared" si="7"/>
        <v>0</v>
      </c>
      <c r="K43" s="23">
        <f t="shared" si="7"/>
        <v>0</v>
      </c>
      <c r="L43" s="23">
        <f t="shared" si="7"/>
        <v>0</v>
      </c>
      <c r="M43" s="23">
        <f t="shared" si="7"/>
        <v>0</v>
      </c>
      <c r="N43" s="23">
        <f t="shared" si="7"/>
        <v>0</v>
      </c>
      <c r="O43" s="23">
        <f t="shared" ref="O43:P43" si="8">SUM(O30:O39)</f>
        <v>5791</v>
      </c>
      <c r="P43" s="23">
        <f t="shared" si="8"/>
        <v>5791</v>
      </c>
      <c r="Q43" s="23">
        <f>SUM(Q30:Q39)+Q40+Q41+Q42</f>
        <v>8671.7000000000007</v>
      </c>
      <c r="R43" s="23">
        <f>SUM(R30:R39)+R40+R41+R42</f>
        <v>8771.7000000000007</v>
      </c>
      <c r="S43" s="23">
        <f>SUM(S30:S39)+S40+S41</f>
        <v>19136.400000000001</v>
      </c>
      <c r="T43" s="23">
        <f>SUM(T30:T39)+T40+T41</f>
        <v>19236.399999999994</v>
      </c>
      <c r="U43" s="55"/>
    </row>
    <row r="44" spans="1:22" hidden="1">
      <c r="A44" s="22"/>
      <c r="B44" s="22"/>
      <c r="C44" s="22"/>
      <c r="D44" s="22"/>
      <c r="E44" s="118"/>
      <c r="F44" s="22"/>
      <c r="G44" s="22"/>
      <c r="H44" s="22"/>
      <c r="I44" s="22"/>
      <c r="J44" s="22"/>
      <c r="K44" s="22"/>
      <c r="L44" s="22"/>
      <c r="M44" s="22"/>
      <c r="N44" s="22"/>
      <c r="O44" s="22"/>
      <c r="P44" s="22"/>
      <c r="Q44" s="22"/>
      <c r="R44" s="22"/>
      <c r="S44" s="22"/>
      <c r="T44" s="22"/>
      <c r="U44" s="22"/>
    </row>
    <row r="45" spans="1:22" hidden="1">
      <c r="A45" s="56"/>
      <c r="B45" s="56"/>
      <c r="C45" s="22"/>
      <c r="D45" s="22"/>
      <c r="E45" s="118"/>
      <c r="F45" s="22"/>
      <c r="G45" s="22"/>
      <c r="H45" s="22"/>
      <c r="I45" s="22"/>
      <c r="J45" s="22"/>
      <c r="K45" s="22"/>
      <c r="L45" s="22"/>
      <c r="M45" s="22"/>
      <c r="N45" s="22"/>
      <c r="O45" s="22"/>
      <c r="P45" s="22"/>
      <c r="Q45" s="22"/>
      <c r="R45" s="22"/>
      <c r="S45" s="22"/>
      <c r="T45" s="22"/>
      <c r="U45" s="22"/>
    </row>
    <row r="46" spans="1:22" hidden="1">
      <c r="A46" s="167" t="s">
        <v>30</v>
      </c>
      <c r="B46" s="167"/>
      <c r="C46" s="167"/>
      <c r="D46" s="167"/>
      <c r="E46" s="167"/>
      <c r="F46" s="167"/>
      <c r="G46" s="167"/>
      <c r="H46" s="167"/>
      <c r="I46" s="167"/>
      <c r="J46" s="167"/>
      <c r="K46" s="167"/>
      <c r="L46" s="167"/>
      <c r="M46" s="167"/>
      <c r="N46" s="167"/>
      <c r="O46" s="167"/>
      <c r="P46" s="167"/>
      <c r="Q46" s="167"/>
      <c r="R46" s="167"/>
      <c r="S46" s="167"/>
      <c r="T46" s="167"/>
      <c r="U46" s="167"/>
    </row>
    <row r="47" spans="1:22">
      <c r="A47" s="161" t="s">
        <v>12</v>
      </c>
      <c r="B47" s="161" t="s">
        <v>13</v>
      </c>
      <c r="C47" s="161" t="s">
        <v>14</v>
      </c>
      <c r="D47" s="161" t="s">
        <v>15</v>
      </c>
      <c r="E47" s="161" t="s">
        <v>16</v>
      </c>
      <c r="F47" s="161" t="s">
        <v>17</v>
      </c>
      <c r="G47" s="161" t="s">
        <v>11</v>
      </c>
      <c r="H47" s="161"/>
      <c r="I47" s="161"/>
      <c r="J47" s="161"/>
      <c r="K47" s="161"/>
      <c r="L47" s="161"/>
      <c r="M47" s="161"/>
      <c r="N47" s="161"/>
      <c r="O47" s="161"/>
      <c r="P47" s="161"/>
      <c r="Q47" s="161"/>
      <c r="R47" s="161"/>
      <c r="S47" s="161"/>
      <c r="T47" s="161"/>
      <c r="U47" s="161" t="s">
        <v>9</v>
      </c>
    </row>
    <row r="48" spans="1:22">
      <c r="A48" s="161"/>
      <c r="B48" s="161"/>
      <c r="C48" s="161"/>
      <c r="D48" s="161"/>
      <c r="E48" s="161"/>
      <c r="F48" s="161"/>
      <c r="G48" s="162" t="s">
        <v>10</v>
      </c>
      <c r="H48" s="163"/>
      <c r="I48" s="13"/>
      <c r="J48" s="13"/>
      <c r="K48" s="13"/>
      <c r="L48" s="13"/>
      <c r="M48" s="13"/>
      <c r="N48" s="14"/>
      <c r="O48" s="161" t="s">
        <v>6</v>
      </c>
      <c r="P48" s="161"/>
      <c r="Q48" s="161" t="s">
        <v>7</v>
      </c>
      <c r="R48" s="161"/>
      <c r="S48" s="161" t="s">
        <v>8</v>
      </c>
      <c r="T48" s="161"/>
      <c r="U48" s="161"/>
    </row>
    <row r="49" spans="1:21">
      <c r="A49" s="161"/>
      <c r="B49" s="161"/>
      <c r="C49" s="161"/>
      <c r="D49" s="161"/>
      <c r="E49" s="161"/>
      <c r="F49" s="161"/>
      <c r="G49" s="164"/>
      <c r="H49" s="165"/>
      <c r="I49" s="12" t="s">
        <v>3</v>
      </c>
      <c r="J49" s="14"/>
      <c r="K49" s="12" t="s">
        <v>4</v>
      </c>
      <c r="L49" s="14"/>
      <c r="M49" s="12" t="s">
        <v>5</v>
      </c>
      <c r="N49" s="14"/>
      <c r="O49" s="161"/>
      <c r="P49" s="161"/>
      <c r="Q49" s="161"/>
      <c r="R49" s="161"/>
      <c r="S49" s="161"/>
      <c r="T49" s="161"/>
      <c r="U49" s="161"/>
    </row>
    <row r="50" spans="1:21">
      <c r="A50" s="161"/>
      <c r="B50" s="161"/>
      <c r="C50" s="161"/>
      <c r="D50" s="161"/>
      <c r="E50" s="161"/>
      <c r="F50" s="161"/>
      <c r="G50" s="69" t="s">
        <v>1</v>
      </c>
      <c r="H50" s="69" t="s">
        <v>2</v>
      </c>
      <c r="I50" s="69" t="s">
        <v>1</v>
      </c>
      <c r="J50" s="69" t="s">
        <v>2</v>
      </c>
      <c r="K50" s="69" t="s">
        <v>1</v>
      </c>
      <c r="L50" s="69" t="s">
        <v>2</v>
      </c>
      <c r="M50" s="69" t="s">
        <v>1</v>
      </c>
      <c r="N50" s="69" t="s">
        <v>2</v>
      </c>
      <c r="O50" s="69" t="s">
        <v>1</v>
      </c>
      <c r="P50" s="69" t="s">
        <v>2</v>
      </c>
      <c r="Q50" s="69" t="s">
        <v>1</v>
      </c>
      <c r="R50" s="69" t="s">
        <v>2</v>
      </c>
      <c r="S50" s="69" t="s">
        <v>1</v>
      </c>
      <c r="T50" s="69" t="s">
        <v>2</v>
      </c>
      <c r="U50" s="161"/>
    </row>
    <row r="51" spans="1:21">
      <c r="A51" s="113">
        <v>1</v>
      </c>
      <c r="B51" s="113">
        <v>2</v>
      </c>
      <c r="C51" s="113">
        <v>3</v>
      </c>
      <c r="D51" s="113">
        <v>4</v>
      </c>
      <c r="E51" s="113">
        <v>5</v>
      </c>
      <c r="F51" s="113">
        <v>6</v>
      </c>
      <c r="G51" s="113">
        <v>7</v>
      </c>
      <c r="H51" s="113">
        <v>8</v>
      </c>
      <c r="I51" s="113">
        <v>9</v>
      </c>
      <c r="J51" s="113">
        <v>10</v>
      </c>
      <c r="K51" s="113">
        <v>11</v>
      </c>
      <c r="L51" s="113">
        <v>12</v>
      </c>
      <c r="M51" s="113">
        <v>13</v>
      </c>
      <c r="N51" s="113">
        <v>14</v>
      </c>
      <c r="O51" s="113">
        <v>9</v>
      </c>
      <c r="P51" s="113">
        <v>10</v>
      </c>
      <c r="Q51" s="113">
        <v>11</v>
      </c>
      <c r="R51" s="113">
        <v>12</v>
      </c>
      <c r="S51" s="113">
        <v>19</v>
      </c>
      <c r="T51" s="113">
        <v>20</v>
      </c>
      <c r="U51" s="113">
        <v>13</v>
      </c>
    </row>
    <row r="52" spans="1:21" ht="18.75">
      <c r="A52" s="177" t="s">
        <v>584</v>
      </c>
      <c r="B52" s="178"/>
      <c r="C52" s="178"/>
      <c r="D52" s="178"/>
      <c r="E52" s="178"/>
      <c r="F52" s="178"/>
      <c r="G52" s="178"/>
      <c r="H52" s="178"/>
      <c r="I52" s="178"/>
      <c r="J52" s="178"/>
      <c r="K52" s="178"/>
      <c r="L52" s="178"/>
      <c r="M52" s="178"/>
      <c r="N52" s="178"/>
      <c r="O52" s="178"/>
      <c r="P52" s="178"/>
      <c r="Q52" s="178"/>
      <c r="R52" s="178"/>
      <c r="S52" s="178"/>
      <c r="T52" s="178"/>
      <c r="U52" s="179"/>
    </row>
    <row r="53" spans="1:21" ht="81.75" customHeight="1">
      <c r="A53" s="24" t="s">
        <v>74</v>
      </c>
      <c r="B53" s="184" t="s">
        <v>555</v>
      </c>
      <c r="C53" s="18" t="s">
        <v>97</v>
      </c>
      <c r="D53" s="9" t="s">
        <v>101</v>
      </c>
      <c r="E53" s="111" t="s">
        <v>178</v>
      </c>
      <c r="F53" s="17" t="s">
        <v>85</v>
      </c>
      <c r="G53" s="15">
        <v>2861.5</v>
      </c>
      <c r="H53" s="15">
        <v>2861.5</v>
      </c>
      <c r="I53" s="15"/>
      <c r="J53" s="15"/>
      <c r="K53" s="15"/>
      <c r="L53" s="15"/>
      <c r="M53" s="15"/>
      <c r="N53" s="15"/>
      <c r="O53" s="15">
        <v>3320.8</v>
      </c>
      <c r="P53" s="15">
        <v>3320.8</v>
      </c>
      <c r="Q53" s="15">
        <v>4349.3999999999996</v>
      </c>
      <c r="R53" s="15">
        <v>4422.6000000000004</v>
      </c>
      <c r="S53" s="89">
        <f t="shared" ref="S53:T55" si="9">G53+O53+Q53</f>
        <v>10531.7</v>
      </c>
      <c r="T53" s="15">
        <f t="shared" si="9"/>
        <v>10604.900000000001</v>
      </c>
      <c r="U53" s="87" t="s">
        <v>549</v>
      </c>
    </row>
    <row r="54" spans="1:21" ht="75">
      <c r="A54" s="24" t="s">
        <v>91</v>
      </c>
      <c r="B54" s="184"/>
      <c r="C54" s="8" t="s">
        <v>98</v>
      </c>
      <c r="D54" s="9" t="s">
        <v>101</v>
      </c>
      <c r="E54" s="111" t="s">
        <v>178</v>
      </c>
      <c r="F54" s="17" t="s">
        <v>85</v>
      </c>
      <c r="G54" s="15">
        <v>134.80000000000001</v>
      </c>
      <c r="H54" s="15">
        <v>134.80000000000001</v>
      </c>
      <c r="I54" s="15"/>
      <c r="J54" s="15"/>
      <c r="K54" s="15"/>
      <c r="L54" s="15"/>
      <c r="M54" s="15"/>
      <c r="N54" s="15"/>
      <c r="O54" s="15">
        <v>146.19999999999999</v>
      </c>
      <c r="P54" s="15">
        <v>146.19999999999999</v>
      </c>
      <c r="Q54" s="15">
        <v>162</v>
      </c>
      <c r="R54" s="15">
        <v>237.1</v>
      </c>
      <c r="S54" s="15">
        <f t="shared" si="9"/>
        <v>443</v>
      </c>
      <c r="T54" s="15">
        <f t="shared" si="9"/>
        <v>518.1</v>
      </c>
      <c r="U54" s="87" t="s">
        <v>550</v>
      </c>
    </row>
    <row r="55" spans="1:21" ht="60">
      <c r="A55" s="24" t="s">
        <v>100</v>
      </c>
      <c r="B55" s="184"/>
      <c r="C55" s="8" t="s">
        <v>99</v>
      </c>
      <c r="D55" s="9" t="s">
        <v>101</v>
      </c>
      <c r="E55" s="111" t="s">
        <v>178</v>
      </c>
      <c r="F55" s="17" t="s">
        <v>85</v>
      </c>
      <c r="G55" s="15">
        <v>91.1</v>
      </c>
      <c r="H55" s="15">
        <v>91.1</v>
      </c>
      <c r="I55" s="15"/>
      <c r="J55" s="15"/>
      <c r="K55" s="15"/>
      <c r="L55" s="15"/>
      <c r="M55" s="15"/>
      <c r="N55" s="15"/>
      <c r="O55" s="15">
        <v>107.5</v>
      </c>
      <c r="P55" s="15">
        <v>107.5</v>
      </c>
      <c r="Q55" s="15">
        <v>146.69999999999999</v>
      </c>
      <c r="R55" s="15">
        <v>149.9</v>
      </c>
      <c r="S55" s="15">
        <f t="shared" si="9"/>
        <v>345.29999999999995</v>
      </c>
      <c r="T55" s="15">
        <f t="shared" si="9"/>
        <v>348.5</v>
      </c>
      <c r="U55" s="87" t="s">
        <v>541</v>
      </c>
    </row>
    <row r="56" spans="1:21" ht="83.25" customHeight="1">
      <c r="A56" s="24" t="s">
        <v>114</v>
      </c>
      <c r="B56" s="184"/>
      <c r="C56" s="8" t="s">
        <v>102</v>
      </c>
      <c r="D56" s="9" t="s">
        <v>101</v>
      </c>
      <c r="E56" s="111" t="s">
        <v>178</v>
      </c>
      <c r="F56" s="17" t="s">
        <v>85</v>
      </c>
      <c r="G56" s="15">
        <v>220.1</v>
      </c>
      <c r="H56" s="15">
        <v>220.1</v>
      </c>
      <c r="I56" s="15"/>
      <c r="J56" s="15"/>
      <c r="K56" s="15"/>
      <c r="L56" s="15"/>
      <c r="M56" s="15"/>
      <c r="N56" s="15"/>
      <c r="O56" s="15">
        <v>641</v>
      </c>
      <c r="P56" s="15">
        <v>641</v>
      </c>
      <c r="Q56" s="15">
        <v>279.10000000000002</v>
      </c>
      <c r="R56" s="15">
        <v>279.10000000000002</v>
      </c>
      <c r="S56" s="15">
        <f>G56+O56+Q56</f>
        <v>1140.2</v>
      </c>
      <c r="T56" s="15">
        <f t="shared" ref="S56:T57" si="10">H56+P56+R56</f>
        <v>1140.2</v>
      </c>
      <c r="U56" s="168" t="s">
        <v>593</v>
      </c>
    </row>
    <row r="57" spans="1:21" ht="134.25" customHeight="1">
      <c r="A57" s="24" t="s">
        <v>115</v>
      </c>
      <c r="B57" s="184"/>
      <c r="C57" s="19" t="s">
        <v>620</v>
      </c>
      <c r="D57" s="75" t="s">
        <v>78</v>
      </c>
      <c r="E57" s="113" t="s">
        <v>178</v>
      </c>
      <c r="F57" s="17" t="s">
        <v>85</v>
      </c>
      <c r="G57" s="15">
        <v>58.9</v>
      </c>
      <c r="H57" s="15">
        <v>58.9</v>
      </c>
      <c r="I57" s="15"/>
      <c r="J57" s="15"/>
      <c r="K57" s="15"/>
      <c r="L57" s="15"/>
      <c r="M57" s="15"/>
      <c r="N57" s="15"/>
      <c r="O57" s="15">
        <v>0</v>
      </c>
      <c r="P57" s="15">
        <v>0</v>
      </c>
      <c r="Q57" s="15">
        <v>0</v>
      </c>
      <c r="R57" s="15">
        <v>0</v>
      </c>
      <c r="S57" s="15">
        <f t="shared" si="10"/>
        <v>58.9</v>
      </c>
      <c r="T57" s="15">
        <f>H57+P57+R57</f>
        <v>58.9</v>
      </c>
      <c r="U57" s="169"/>
    </row>
    <row r="58" spans="1:21" ht="22.5" customHeight="1">
      <c r="A58" s="19"/>
      <c r="B58" s="19"/>
      <c r="C58" s="20" t="s">
        <v>314</v>
      </c>
      <c r="D58" s="19"/>
      <c r="E58" s="111"/>
      <c r="F58" s="19"/>
      <c r="G58" s="15">
        <f>SUM(G53:G57)</f>
        <v>3366.4</v>
      </c>
      <c r="H58" s="15">
        <f>SUM(H53:H57)</f>
        <v>3366.4</v>
      </c>
      <c r="I58" s="15">
        <f t="shared" ref="I58:P58" si="11">SUM(I53:I57)</f>
        <v>0</v>
      </c>
      <c r="J58" s="15">
        <f t="shared" si="11"/>
        <v>0</v>
      </c>
      <c r="K58" s="15">
        <f t="shared" si="11"/>
        <v>0</v>
      </c>
      <c r="L58" s="15">
        <f t="shared" si="11"/>
        <v>0</v>
      </c>
      <c r="M58" s="15">
        <f t="shared" si="11"/>
        <v>0</v>
      </c>
      <c r="N58" s="15">
        <f t="shared" si="11"/>
        <v>0</v>
      </c>
      <c r="O58" s="15">
        <f t="shared" si="11"/>
        <v>4215.5</v>
      </c>
      <c r="P58" s="15">
        <f t="shared" si="11"/>
        <v>4215.5</v>
      </c>
      <c r="Q58" s="15">
        <f>SUM(Q53:Q57)</f>
        <v>4937.2</v>
      </c>
      <c r="R58" s="15">
        <f>SUM(R53:R57)</f>
        <v>5088.7000000000007</v>
      </c>
      <c r="S58" s="15">
        <f>SUM(S53:S57)</f>
        <v>12519.1</v>
      </c>
      <c r="T58" s="15">
        <f>SUM(T53:T57)</f>
        <v>12670.600000000002</v>
      </c>
      <c r="U58" s="19"/>
    </row>
    <row r="59" spans="1:21" hidden="1">
      <c r="A59" s="22"/>
      <c r="B59" s="22"/>
      <c r="C59" s="22"/>
      <c r="D59" s="22"/>
      <c r="E59" s="118"/>
      <c r="F59" s="22"/>
      <c r="G59" s="22"/>
      <c r="H59" s="22"/>
      <c r="I59" s="22"/>
      <c r="J59" s="22"/>
      <c r="K59" s="22"/>
      <c r="L59" s="22"/>
      <c r="M59" s="22"/>
      <c r="N59" s="22"/>
      <c r="O59" s="22"/>
      <c r="P59" s="22"/>
      <c r="Q59" s="22"/>
      <c r="R59" s="22"/>
      <c r="S59" s="22"/>
      <c r="T59" s="22"/>
      <c r="U59" s="22"/>
    </row>
    <row r="60" spans="1:21" hidden="1">
      <c r="A60" s="22"/>
      <c r="B60" s="22"/>
      <c r="C60" s="22"/>
      <c r="D60" s="22"/>
      <c r="E60" s="118"/>
      <c r="F60" s="22"/>
      <c r="G60" s="22"/>
      <c r="H60" s="22"/>
      <c r="I60" s="22"/>
      <c r="J60" s="22"/>
      <c r="K60" s="22"/>
      <c r="L60" s="22"/>
      <c r="M60" s="22"/>
      <c r="N60" s="22"/>
      <c r="O60" s="22"/>
      <c r="P60" s="22"/>
      <c r="Q60" s="22"/>
      <c r="R60" s="22"/>
      <c r="S60" s="22"/>
      <c r="T60" s="22"/>
      <c r="U60" s="22"/>
    </row>
    <row r="61" spans="1:21" hidden="1">
      <c r="A61" s="167" t="s">
        <v>30</v>
      </c>
      <c r="B61" s="167"/>
      <c r="C61" s="167"/>
      <c r="D61" s="167"/>
      <c r="E61" s="167"/>
      <c r="F61" s="167"/>
      <c r="G61" s="167"/>
      <c r="H61" s="167"/>
      <c r="I61" s="167"/>
      <c r="J61" s="167"/>
      <c r="K61" s="167"/>
      <c r="L61" s="167"/>
      <c r="M61" s="167"/>
      <c r="N61" s="167"/>
      <c r="O61" s="167"/>
      <c r="P61" s="167"/>
      <c r="Q61" s="167"/>
      <c r="R61" s="167"/>
      <c r="S61" s="167"/>
      <c r="T61" s="167"/>
      <c r="U61" s="167"/>
    </row>
    <row r="62" spans="1:21">
      <c r="A62" s="161" t="s">
        <v>12</v>
      </c>
      <c r="B62" s="161" t="s">
        <v>13</v>
      </c>
      <c r="C62" s="161" t="s">
        <v>14</v>
      </c>
      <c r="D62" s="161" t="s">
        <v>15</v>
      </c>
      <c r="E62" s="161" t="s">
        <v>16</v>
      </c>
      <c r="F62" s="161" t="s">
        <v>17</v>
      </c>
      <c r="G62" s="161" t="s">
        <v>11</v>
      </c>
      <c r="H62" s="161"/>
      <c r="I62" s="161"/>
      <c r="J62" s="161"/>
      <c r="K62" s="161"/>
      <c r="L62" s="161"/>
      <c r="M62" s="161"/>
      <c r="N62" s="161"/>
      <c r="O62" s="161"/>
      <c r="P62" s="161"/>
      <c r="Q62" s="161"/>
      <c r="R62" s="161"/>
      <c r="S62" s="161"/>
      <c r="T62" s="161"/>
      <c r="U62" s="161" t="s">
        <v>9</v>
      </c>
    </row>
    <row r="63" spans="1:21">
      <c r="A63" s="161"/>
      <c r="B63" s="161"/>
      <c r="C63" s="161"/>
      <c r="D63" s="161"/>
      <c r="E63" s="161"/>
      <c r="F63" s="161"/>
      <c r="G63" s="162" t="s">
        <v>10</v>
      </c>
      <c r="H63" s="163"/>
      <c r="I63" s="13"/>
      <c r="J63" s="13"/>
      <c r="K63" s="13"/>
      <c r="L63" s="13"/>
      <c r="M63" s="13"/>
      <c r="N63" s="14"/>
      <c r="O63" s="161" t="s">
        <v>6</v>
      </c>
      <c r="P63" s="161"/>
      <c r="Q63" s="161" t="s">
        <v>7</v>
      </c>
      <c r="R63" s="161"/>
      <c r="S63" s="161" t="s">
        <v>8</v>
      </c>
      <c r="T63" s="161"/>
      <c r="U63" s="161"/>
    </row>
    <row r="64" spans="1:21">
      <c r="A64" s="161"/>
      <c r="B64" s="161"/>
      <c r="C64" s="161"/>
      <c r="D64" s="161"/>
      <c r="E64" s="161"/>
      <c r="F64" s="161"/>
      <c r="G64" s="164"/>
      <c r="H64" s="165"/>
      <c r="I64" s="12" t="s">
        <v>3</v>
      </c>
      <c r="J64" s="14"/>
      <c r="K64" s="12" t="s">
        <v>4</v>
      </c>
      <c r="L64" s="14"/>
      <c r="M64" s="12" t="s">
        <v>5</v>
      </c>
      <c r="N64" s="14"/>
      <c r="O64" s="161"/>
      <c r="P64" s="161"/>
      <c r="Q64" s="161"/>
      <c r="R64" s="161"/>
      <c r="S64" s="161"/>
      <c r="T64" s="161"/>
      <c r="U64" s="161"/>
    </row>
    <row r="65" spans="1:21">
      <c r="A65" s="161"/>
      <c r="B65" s="161"/>
      <c r="C65" s="161"/>
      <c r="D65" s="161"/>
      <c r="E65" s="161"/>
      <c r="F65" s="161"/>
      <c r="G65" s="69" t="s">
        <v>1</v>
      </c>
      <c r="H65" s="69" t="s">
        <v>2</v>
      </c>
      <c r="I65" s="69" t="s">
        <v>1</v>
      </c>
      <c r="J65" s="69" t="s">
        <v>2</v>
      </c>
      <c r="K65" s="69" t="s">
        <v>1</v>
      </c>
      <c r="L65" s="69" t="s">
        <v>2</v>
      </c>
      <c r="M65" s="69" t="s">
        <v>1</v>
      </c>
      <c r="N65" s="69" t="s">
        <v>2</v>
      </c>
      <c r="O65" s="69" t="s">
        <v>1</v>
      </c>
      <c r="P65" s="69" t="s">
        <v>2</v>
      </c>
      <c r="Q65" s="69" t="s">
        <v>1</v>
      </c>
      <c r="R65" s="69" t="s">
        <v>2</v>
      </c>
      <c r="S65" s="69" t="s">
        <v>1</v>
      </c>
      <c r="T65" s="69" t="s">
        <v>2</v>
      </c>
      <c r="U65" s="161"/>
    </row>
    <row r="66" spans="1:21">
      <c r="A66" s="113">
        <v>1</v>
      </c>
      <c r="B66" s="113">
        <v>2</v>
      </c>
      <c r="C66" s="113">
        <v>3</v>
      </c>
      <c r="D66" s="113">
        <v>4</v>
      </c>
      <c r="E66" s="113">
        <v>5</v>
      </c>
      <c r="F66" s="113">
        <v>6</v>
      </c>
      <c r="G66" s="113">
        <v>7</v>
      </c>
      <c r="H66" s="113">
        <v>8</v>
      </c>
      <c r="I66" s="113">
        <v>9</v>
      </c>
      <c r="J66" s="113">
        <v>10</v>
      </c>
      <c r="K66" s="113">
        <v>11</v>
      </c>
      <c r="L66" s="113">
        <v>12</v>
      </c>
      <c r="M66" s="113">
        <v>13</v>
      </c>
      <c r="N66" s="113">
        <v>14</v>
      </c>
      <c r="O66" s="113">
        <v>9</v>
      </c>
      <c r="P66" s="113">
        <v>10</v>
      </c>
      <c r="Q66" s="113">
        <v>11</v>
      </c>
      <c r="R66" s="113">
        <v>12</v>
      </c>
      <c r="S66" s="113">
        <v>19</v>
      </c>
      <c r="T66" s="113">
        <v>20</v>
      </c>
      <c r="U66" s="113">
        <v>13</v>
      </c>
    </row>
    <row r="67" spans="1:21" ht="18.75">
      <c r="A67" s="177" t="s">
        <v>623</v>
      </c>
      <c r="B67" s="178"/>
      <c r="C67" s="178"/>
      <c r="D67" s="178"/>
      <c r="E67" s="178"/>
      <c r="F67" s="178"/>
      <c r="G67" s="178"/>
      <c r="H67" s="178"/>
      <c r="I67" s="178"/>
      <c r="J67" s="178"/>
      <c r="K67" s="178"/>
      <c r="L67" s="178"/>
      <c r="M67" s="178"/>
      <c r="N67" s="178"/>
      <c r="O67" s="178"/>
      <c r="P67" s="178"/>
      <c r="Q67" s="178"/>
      <c r="R67" s="178"/>
      <c r="S67" s="178"/>
      <c r="T67" s="178"/>
      <c r="U67" s="179"/>
    </row>
    <row r="68" spans="1:21" ht="60.75" customHeight="1">
      <c r="A68" s="25" t="s">
        <v>74</v>
      </c>
      <c r="B68" s="158" t="s">
        <v>103</v>
      </c>
      <c r="C68" s="8" t="s">
        <v>104</v>
      </c>
      <c r="D68" s="9" t="s">
        <v>101</v>
      </c>
      <c r="E68" s="111" t="s">
        <v>179</v>
      </c>
      <c r="F68" s="9" t="s">
        <v>81</v>
      </c>
      <c r="G68" s="75">
        <v>542.29999999999995</v>
      </c>
      <c r="H68" s="75">
        <v>542.29999999999995</v>
      </c>
      <c r="I68" s="75"/>
      <c r="J68" s="75"/>
      <c r="K68" s="75"/>
      <c r="L68" s="75"/>
      <c r="M68" s="75"/>
      <c r="N68" s="75"/>
      <c r="O68" s="75">
        <v>631.6</v>
      </c>
      <c r="P68" s="75">
        <v>631.6</v>
      </c>
      <c r="Q68" s="75">
        <v>1111.9000000000001</v>
      </c>
      <c r="R68" s="75">
        <v>1003.7</v>
      </c>
      <c r="S68" s="15">
        <f t="shared" ref="S68:T71" si="12">G68+O68+Q68</f>
        <v>2285.8000000000002</v>
      </c>
      <c r="T68" s="15">
        <f t="shared" si="12"/>
        <v>2177.6000000000004</v>
      </c>
      <c r="U68" s="87" t="s">
        <v>549</v>
      </c>
    </row>
    <row r="69" spans="1:21" ht="60" customHeight="1">
      <c r="A69" s="25" t="s">
        <v>91</v>
      </c>
      <c r="B69" s="159"/>
      <c r="C69" s="8" t="s">
        <v>105</v>
      </c>
      <c r="D69" s="9" t="s">
        <v>101</v>
      </c>
      <c r="E69" s="111" t="s">
        <v>179</v>
      </c>
      <c r="F69" s="9" t="s">
        <v>81</v>
      </c>
      <c r="G69" s="75">
        <v>473.2</v>
      </c>
      <c r="H69" s="75">
        <v>473.2</v>
      </c>
      <c r="I69" s="75"/>
      <c r="J69" s="75"/>
      <c r="K69" s="75"/>
      <c r="L69" s="75"/>
      <c r="M69" s="75"/>
      <c r="N69" s="75"/>
      <c r="O69" s="75">
        <v>565.20000000000005</v>
      </c>
      <c r="P69" s="75">
        <v>565.20000000000005</v>
      </c>
      <c r="Q69" s="75">
        <v>1116.7</v>
      </c>
      <c r="R69" s="75">
        <v>1116.7</v>
      </c>
      <c r="S69" s="15">
        <f t="shared" si="12"/>
        <v>2155.1000000000004</v>
      </c>
      <c r="T69" s="15">
        <f t="shared" si="12"/>
        <v>2155.1000000000004</v>
      </c>
      <c r="U69" s="87" t="s">
        <v>549</v>
      </c>
    </row>
    <row r="70" spans="1:21" ht="45">
      <c r="A70" s="25" t="s">
        <v>100</v>
      </c>
      <c r="B70" s="159"/>
      <c r="C70" s="8" t="s">
        <v>106</v>
      </c>
      <c r="D70" s="9" t="s">
        <v>101</v>
      </c>
      <c r="E70" s="111" t="s">
        <v>179</v>
      </c>
      <c r="F70" s="9" t="s">
        <v>81</v>
      </c>
      <c r="G70" s="75">
        <v>26.8</v>
      </c>
      <c r="H70" s="75">
        <v>26.8</v>
      </c>
      <c r="I70" s="75"/>
      <c r="J70" s="75"/>
      <c r="K70" s="75"/>
      <c r="L70" s="75"/>
      <c r="M70" s="75"/>
      <c r="N70" s="75"/>
      <c r="O70" s="75">
        <v>31.2</v>
      </c>
      <c r="P70" s="75">
        <v>31.2</v>
      </c>
      <c r="Q70" s="15">
        <v>135</v>
      </c>
      <c r="R70" s="15">
        <v>135</v>
      </c>
      <c r="S70" s="15">
        <f t="shared" si="12"/>
        <v>193</v>
      </c>
      <c r="T70" s="15">
        <f t="shared" si="12"/>
        <v>193</v>
      </c>
      <c r="U70" s="19" t="s">
        <v>560</v>
      </c>
    </row>
    <row r="71" spans="1:21" ht="58.5" customHeight="1">
      <c r="A71" s="25" t="s">
        <v>114</v>
      </c>
      <c r="B71" s="159"/>
      <c r="C71" s="8" t="s">
        <v>107</v>
      </c>
      <c r="D71" s="9" t="s">
        <v>101</v>
      </c>
      <c r="E71" s="111" t="s">
        <v>179</v>
      </c>
      <c r="F71" s="9" t="s">
        <v>81</v>
      </c>
      <c r="G71" s="15">
        <v>6</v>
      </c>
      <c r="H71" s="15">
        <v>6</v>
      </c>
      <c r="I71" s="75"/>
      <c r="J71" s="75"/>
      <c r="K71" s="75"/>
      <c r="L71" s="75"/>
      <c r="M71" s="75"/>
      <c r="N71" s="75"/>
      <c r="O71" s="15">
        <v>7</v>
      </c>
      <c r="P71" s="15">
        <v>7</v>
      </c>
      <c r="Q71" s="15">
        <v>7.9</v>
      </c>
      <c r="R71" s="15">
        <v>7.9</v>
      </c>
      <c r="S71" s="15">
        <f t="shared" si="12"/>
        <v>20.9</v>
      </c>
      <c r="T71" s="15">
        <f t="shared" si="12"/>
        <v>20.9</v>
      </c>
      <c r="U71" s="19" t="s">
        <v>560</v>
      </c>
    </row>
    <row r="72" spans="1:21" ht="60">
      <c r="A72" s="25" t="s">
        <v>115</v>
      </c>
      <c r="B72" s="159"/>
      <c r="C72" s="8" t="s">
        <v>108</v>
      </c>
      <c r="D72" s="9" t="s">
        <v>101</v>
      </c>
      <c r="E72" s="111" t="s">
        <v>179</v>
      </c>
      <c r="F72" s="9" t="s">
        <v>81</v>
      </c>
      <c r="G72" s="75">
        <v>77.7</v>
      </c>
      <c r="H72" s="75">
        <v>77.7</v>
      </c>
      <c r="I72" s="75"/>
      <c r="J72" s="75"/>
      <c r="K72" s="75"/>
      <c r="L72" s="75"/>
      <c r="M72" s="75"/>
      <c r="N72" s="75"/>
      <c r="O72" s="75">
        <v>90.1</v>
      </c>
      <c r="P72" s="75">
        <v>90.1</v>
      </c>
      <c r="Q72" s="75">
        <v>137.80000000000001</v>
      </c>
      <c r="R72" s="75">
        <v>97.7</v>
      </c>
      <c r="S72" s="15">
        <f>G72+O72+Q72</f>
        <v>305.60000000000002</v>
      </c>
      <c r="T72" s="15">
        <f t="shared" ref="S72:T80" si="13">H72+P72+R72</f>
        <v>265.5</v>
      </c>
      <c r="U72" s="87" t="s">
        <v>541</v>
      </c>
    </row>
    <row r="73" spans="1:21" ht="60">
      <c r="A73" s="25" t="s">
        <v>116</v>
      </c>
      <c r="B73" s="159"/>
      <c r="C73" s="8" t="s">
        <v>109</v>
      </c>
      <c r="D73" s="9" t="s">
        <v>101</v>
      </c>
      <c r="E73" s="111" t="s">
        <v>179</v>
      </c>
      <c r="F73" s="9" t="s">
        <v>81</v>
      </c>
      <c r="G73" s="75">
        <v>13.1</v>
      </c>
      <c r="H73" s="75">
        <v>13.1</v>
      </c>
      <c r="I73" s="75"/>
      <c r="J73" s="75"/>
      <c r="K73" s="75"/>
      <c r="L73" s="75"/>
      <c r="M73" s="75"/>
      <c r="N73" s="75"/>
      <c r="O73" s="75">
        <v>15.3</v>
      </c>
      <c r="P73" s="75">
        <v>15.3</v>
      </c>
      <c r="Q73" s="75">
        <v>17.3</v>
      </c>
      <c r="R73" s="75">
        <v>17.3</v>
      </c>
      <c r="S73" s="75">
        <f>G73+O73+Q73</f>
        <v>45.7</v>
      </c>
      <c r="T73" s="75">
        <f t="shared" si="13"/>
        <v>45.7</v>
      </c>
      <c r="U73" s="87" t="s">
        <v>541</v>
      </c>
    </row>
    <row r="74" spans="1:21" ht="82.5" customHeight="1">
      <c r="A74" s="25" t="s">
        <v>117</v>
      </c>
      <c r="B74" s="159"/>
      <c r="C74" s="8" t="s">
        <v>110</v>
      </c>
      <c r="D74" s="9" t="s">
        <v>101</v>
      </c>
      <c r="E74" s="111" t="s">
        <v>179</v>
      </c>
      <c r="F74" s="9" t="s">
        <v>81</v>
      </c>
      <c r="G74" s="75">
        <v>110.3</v>
      </c>
      <c r="H74" s="75">
        <v>110.3</v>
      </c>
      <c r="I74" s="75"/>
      <c r="J74" s="75"/>
      <c r="K74" s="75"/>
      <c r="L74" s="75"/>
      <c r="M74" s="75"/>
      <c r="N74" s="75"/>
      <c r="O74" s="75">
        <v>122.3</v>
      </c>
      <c r="P74" s="75">
        <v>122.3</v>
      </c>
      <c r="Q74" s="75">
        <v>142.5</v>
      </c>
      <c r="R74" s="75">
        <v>139.30000000000001</v>
      </c>
      <c r="S74" s="75">
        <f>G74+O74+Q74</f>
        <v>375.1</v>
      </c>
      <c r="T74" s="75">
        <f t="shared" si="13"/>
        <v>371.9</v>
      </c>
      <c r="U74" s="87" t="s">
        <v>550</v>
      </c>
    </row>
    <row r="75" spans="1:21" ht="81.75" customHeight="1">
      <c r="A75" s="25" t="s">
        <v>118</v>
      </c>
      <c r="B75" s="159"/>
      <c r="C75" s="8" t="s">
        <v>111</v>
      </c>
      <c r="D75" s="9" t="s">
        <v>101</v>
      </c>
      <c r="E75" s="111" t="s">
        <v>179</v>
      </c>
      <c r="F75" s="9" t="s">
        <v>81</v>
      </c>
      <c r="G75" s="75">
        <v>36.299999999999997</v>
      </c>
      <c r="H75" s="75">
        <v>36.299999999999997</v>
      </c>
      <c r="I75" s="75"/>
      <c r="J75" s="75"/>
      <c r="K75" s="75"/>
      <c r="L75" s="75"/>
      <c r="M75" s="75"/>
      <c r="N75" s="75"/>
      <c r="O75" s="75">
        <v>39.6</v>
      </c>
      <c r="P75" s="75">
        <v>39.6</v>
      </c>
      <c r="Q75" s="75">
        <v>44.1</v>
      </c>
      <c r="R75" s="75">
        <v>44.1</v>
      </c>
      <c r="S75" s="15">
        <f t="shared" si="13"/>
        <v>120</v>
      </c>
      <c r="T75" s="15">
        <f t="shared" si="13"/>
        <v>120</v>
      </c>
      <c r="U75" s="87" t="s">
        <v>550</v>
      </c>
    </row>
    <row r="76" spans="1:21" ht="93.75" customHeight="1">
      <c r="A76" s="25" t="s">
        <v>119</v>
      </c>
      <c r="B76" s="159"/>
      <c r="C76" s="8" t="s">
        <v>529</v>
      </c>
      <c r="D76" s="9" t="s">
        <v>78</v>
      </c>
      <c r="E76" s="111" t="s">
        <v>179</v>
      </c>
      <c r="F76" s="9" t="s">
        <v>81</v>
      </c>
      <c r="G76" s="75">
        <v>404.1</v>
      </c>
      <c r="H76" s="75">
        <v>404.1</v>
      </c>
      <c r="I76" s="75"/>
      <c r="J76" s="75"/>
      <c r="K76" s="75"/>
      <c r="L76" s="75"/>
      <c r="M76" s="75"/>
      <c r="N76" s="75"/>
      <c r="O76" s="75">
        <v>0</v>
      </c>
      <c r="P76" s="75">
        <v>0</v>
      </c>
      <c r="Q76" s="75">
        <v>0</v>
      </c>
      <c r="R76" s="75">
        <v>0</v>
      </c>
      <c r="S76" s="15">
        <f t="shared" si="13"/>
        <v>404.1</v>
      </c>
      <c r="T76" s="15">
        <f t="shared" si="13"/>
        <v>404.1</v>
      </c>
      <c r="U76" s="170" t="s">
        <v>541</v>
      </c>
    </row>
    <row r="77" spans="1:21" ht="95.25" customHeight="1">
      <c r="A77" s="25" t="s">
        <v>122</v>
      </c>
      <c r="B77" s="159"/>
      <c r="C77" s="8" t="s">
        <v>530</v>
      </c>
      <c r="D77" s="9" t="s">
        <v>78</v>
      </c>
      <c r="E77" s="111" t="s">
        <v>179</v>
      </c>
      <c r="F77" s="9" t="s">
        <v>81</v>
      </c>
      <c r="G77" s="15">
        <v>70</v>
      </c>
      <c r="H77" s="15">
        <v>70</v>
      </c>
      <c r="I77" s="75"/>
      <c r="J77" s="75"/>
      <c r="K77" s="75"/>
      <c r="L77" s="75"/>
      <c r="M77" s="75"/>
      <c r="N77" s="75"/>
      <c r="O77" s="75">
        <v>0</v>
      </c>
      <c r="P77" s="75">
        <v>0</v>
      </c>
      <c r="Q77" s="75">
        <v>0</v>
      </c>
      <c r="R77" s="75">
        <v>0</v>
      </c>
      <c r="S77" s="15">
        <f t="shared" si="13"/>
        <v>70</v>
      </c>
      <c r="T77" s="15">
        <f t="shared" si="13"/>
        <v>70</v>
      </c>
      <c r="U77" s="171"/>
    </row>
    <row r="78" spans="1:21" ht="101.25" customHeight="1">
      <c r="A78" s="25" t="s">
        <v>120</v>
      </c>
      <c r="B78" s="159"/>
      <c r="C78" s="8" t="s">
        <v>113</v>
      </c>
      <c r="D78" s="9" t="s">
        <v>78</v>
      </c>
      <c r="E78" s="111" t="s">
        <v>179</v>
      </c>
      <c r="F78" s="9" t="s">
        <v>81</v>
      </c>
      <c r="G78" s="15">
        <v>120</v>
      </c>
      <c r="H78" s="15">
        <v>120</v>
      </c>
      <c r="I78" s="75"/>
      <c r="J78" s="75"/>
      <c r="K78" s="75"/>
      <c r="L78" s="75"/>
      <c r="M78" s="75"/>
      <c r="N78" s="75"/>
      <c r="O78" s="75">
        <v>0</v>
      </c>
      <c r="P78" s="75">
        <v>0</v>
      </c>
      <c r="Q78" s="75">
        <v>0</v>
      </c>
      <c r="R78" s="75">
        <v>0</v>
      </c>
      <c r="S78" s="15">
        <f t="shared" si="13"/>
        <v>120</v>
      </c>
      <c r="T78" s="15">
        <f t="shared" si="13"/>
        <v>120</v>
      </c>
      <c r="U78" s="19" t="s">
        <v>595</v>
      </c>
    </row>
    <row r="79" spans="1:21" ht="64.5" customHeight="1">
      <c r="A79" s="25" t="s">
        <v>121</v>
      </c>
      <c r="B79" s="160"/>
      <c r="C79" s="8" t="s">
        <v>112</v>
      </c>
      <c r="D79" s="9" t="s">
        <v>76</v>
      </c>
      <c r="E79" s="111" t="s">
        <v>179</v>
      </c>
      <c r="F79" s="9" t="s">
        <v>81</v>
      </c>
      <c r="G79" s="75">
        <v>0</v>
      </c>
      <c r="H79" s="75">
        <v>0</v>
      </c>
      <c r="I79" s="19"/>
      <c r="J79" s="19"/>
      <c r="K79" s="19"/>
      <c r="L79" s="19"/>
      <c r="M79" s="19"/>
      <c r="N79" s="19"/>
      <c r="O79" s="15">
        <v>30</v>
      </c>
      <c r="P79" s="15">
        <v>30</v>
      </c>
      <c r="Q79" s="75">
        <v>0</v>
      </c>
      <c r="R79" s="75">
        <v>0</v>
      </c>
      <c r="S79" s="15">
        <f t="shared" si="13"/>
        <v>30</v>
      </c>
      <c r="T79" s="15">
        <f t="shared" si="13"/>
        <v>30</v>
      </c>
      <c r="U79" s="19" t="s">
        <v>594</v>
      </c>
    </row>
    <row r="80" spans="1:21" ht="64.5" customHeight="1">
      <c r="A80" s="25" t="s">
        <v>188</v>
      </c>
      <c r="B80" s="132"/>
      <c r="C80" s="8" t="s">
        <v>645</v>
      </c>
      <c r="D80" s="135">
        <v>2017</v>
      </c>
      <c r="E80" s="133" t="s">
        <v>179</v>
      </c>
      <c r="F80" s="9" t="s">
        <v>81</v>
      </c>
      <c r="G80" s="134">
        <v>0</v>
      </c>
      <c r="H80" s="134">
        <v>0</v>
      </c>
      <c r="I80" s="19"/>
      <c r="J80" s="19"/>
      <c r="K80" s="19"/>
      <c r="L80" s="19"/>
      <c r="M80" s="19"/>
      <c r="N80" s="19"/>
      <c r="O80" s="15">
        <v>0</v>
      </c>
      <c r="P80" s="15">
        <v>0</v>
      </c>
      <c r="Q80" s="134">
        <v>0</v>
      </c>
      <c r="R80" s="134">
        <v>96.3</v>
      </c>
      <c r="S80" s="15">
        <f t="shared" si="13"/>
        <v>0</v>
      </c>
      <c r="T80" s="15">
        <f t="shared" si="13"/>
        <v>96.3</v>
      </c>
      <c r="U80" s="19" t="s">
        <v>541</v>
      </c>
    </row>
    <row r="81" spans="1:21">
      <c r="A81" s="19"/>
      <c r="B81" s="19"/>
      <c r="C81" s="20" t="s">
        <v>314</v>
      </c>
      <c r="D81" s="19"/>
      <c r="E81" s="111"/>
      <c r="F81" s="19"/>
      <c r="G81" s="74">
        <f>SUM(G68:G80)</f>
        <v>1879.7999999999997</v>
      </c>
      <c r="H81" s="74">
        <f>SUM(H68:H80)</f>
        <v>1879.7999999999997</v>
      </c>
      <c r="I81" s="74">
        <f t="shared" ref="I81:N81" si="14">SUM(I68:I79)</f>
        <v>0</v>
      </c>
      <c r="J81" s="74">
        <f t="shared" si="14"/>
        <v>0</v>
      </c>
      <c r="K81" s="74">
        <f t="shared" si="14"/>
        <v>0</v>
      </c>
      <c r="L81" s="74">
        <f t="shared" si="14"/>
        <v>0</v>
      </c>
      <c r="M81" s="74">
        <f t="shared" si="14"/>
        <v>0</v>
      </c>
      <c r="N81" s="74">
        <f t="shared" si="14"/>
        <v>0</v>
      </c>
      <c r="O81" s="74">
        <f t="shared" ref="O81:T81" si="15">SUM(O68:O80)</f>
        <v>1532.3</v>
      </c>
      <c r="P81" s="74">
        <f t="shared" si="15"/>
        <v>1532.3</v>
      </c>
      <c r="Q81" s="74">
        <f t="shared" si="15"/>
        <v>2713.2000000000007</v>
      </c>
      <c r="R81" s="31">
        <f t="shared" si="15"/>
        <v>2658.0000000000005</v>
      </c>
      <c r="S81" s="31">
        <f t="shared" si="15"/>
        <v>6125.3000000000011</v>
      </c>
      <c r="T81" s="31">
        <f t="shared" si="15"/>
        <v>6070.1</v>
      </c>
      <c r="U81" s="19"/>
    </row>
    <row r="82" spans="1:21" hidden="1">
      <c r="A82" s="22"/>
      <c r="B82" s="22"/>
      <c r="C82" s="22"/>
      <c r="D82" s="22"/>
      <c r="E82" s="118"/>
      <c r="F82" s="22"/>
      <c r="G82" s="22"/>
      <c r="H82" s="22"/>
      <c r="I82" s="22"/>
      <c r="J82" s="22"/>
      <c r="K82" s="22"/>
      <c r="L82" s="22"/>
      <c r="M82" s="22"/>
      <c r="N82" s="22"/>
      <c r="O82" s="22"/>
      <c r="P82" s="22"/>
      <c r="Q82" s="22"/>
      <c r="R82" s="22"/>
      <c r="S82" s="22"/>
      <c r="T82" s="22"/>
      <c r="U82" s="22"/>
    </row>
    <row r="83" spans="1:21" ht="24.75" customHeight="1">
      <c r="A83" s="157" t="s">
        <v>557</v>
      </c>
      <c r="B83" s="157"/>
      <c r="C83" s="157"/>
      <c r="D83" s="157"/>
      <c r="E83" s="157"/>
      <c r="F83" s="157"/>
      <c r="G83" s="157"/>
      <c r="H83" s="157"/>
      <c r="I83" s="157"/>
      <c r="J83" s="157"/>
      <c r="K83" s="157"/>
      <c r="L83" s="157"/>
      <c r="M83" s="157"/>
      <c r="N83" s="157"/>
      <c r="O83" s="157"/>
      <c r="P83" s="157"/>
      <c r="Q83" s="157"/>
      <c r="R83" s="157"/>
      <c r="S83" s="157"/>
      <c r="T83" s="157"/>
      <c r="U83" s="157"/>
    </row>
    <row r="84" spans="1:21">
      <c r="A84" s="161" t="s">
        <v>12</v>
      </c>
      <c r="B84" s="161" t="s">
        <v>13</v>
      </c>
      <c r="C84" s="161" t="s">
        <v>14</v>
      </c>
      <c r="D84" s="161" t="s">
        <v>15</v>
      </c>
      <c r="E84" s="161" t="s">
        <v>16</v>
      </c>
      <c r="F84" s="161" t="s">
        <v>17</v>
      </c>
      <c r="G84" s="161" t="s">
        <v>11</v>
      </c>
      <c r="H84" s="161"/>
      <c r="I84" s="161"/>
      <c r="J84" s="161"/>
      <c r="K84" s="161"/>
      <c r="L84" s="161"/>
      <c r="M84" s="161"/>
      <c r="N84" s="161"/>
      <c r="O84" s="161"/>
      <c r="P84" s="161"/>
      <c r="Q84" s="161"/>
      <c r="R84" s="161"/>
      <c r="S84" s="161"/>
      <c r="T84" s="161"/>
      <c r="U84" s="161" t="s">
        <v>9</v>
      </c>
    </row>
    <row r="85" spans="1:21">
      <c r="A85" s="161"/>
      <c r="B85" s="161"/>
      <c r="C85" s="161"/>
      <c r="D85" s="161"/>
      <c r="E85" s="161"/>
      <c r="F85" s="161"/>
      <c r="G85" s="162" t="s">
        <v>10</v>
      </c>
      <c r="H85" s="163"/>
      <c r="I85" s="13"/>
      <c r="J85" s="13"/>
      <c r="K85" s="13"/>
      <c r="L85" s="13"/>
      <c r="M85" s="13"/>
      <c r="N85" s="14"/>
      <c r="O85" s="161" t="s">
        <v>6</v>
      </c>
      <c r="P85" s="161"/>
      <c r="Q85" s="161" t="s">
        <v>7</v>
      </c>
      <c r="R85" s="161"/>
      <c r="S85" s="161" t="s">
        <v>8</v>
      </c>
      <c r="T85" s="161"/>
      <c r="U85" s="161"/>
    </row>
    <row r="86" spans="1:21">
      <c r="A86" s="161"/>
      <c r="B86" s="161"/>
      <c r="C86" s="161"/>
      <c r="D86" s="161"/>
      <c r="E86" s="161"/>
      <c r="F86" s="161"/>
      <c r="G86" s="164"/>
      <c r="H86" s="165"/>
      <c r="I86" s="12" t="s">
        <v>3</v>
      </c>
      <c r="J86" s="14"/>
      <c r="K86" s="12" t="s">
        <v>4</v>
      </c>
      <c r="L86" s="14"/>
      <c r="M86" s="12" t="s">
        <v>5</v>
      </c>
      <c r="N86" s="14"/>
      <c r="O86" s="161"/>
      <c r="P86" s="161"/>
      <c r="Q86" s="161"/>
      <c r="R86" s="161"/>
      <c r="S86" s="161"/>
      <c r="T86" s="161"/>
      <c r="U86" s="161"/>
    </row>
    <row r="87" spans="1:21">
      <c r="A87" s="161"/>
      <c r="B87" s="161"/>
      <c r="C87" s="161"/>
      <c r="D87" s="161"/>
      <c r="E87" s="161"/>
      <c r="F87" s="161"/>
      <c r="G87" s="69" t="s">
        <v>1</v>
      </c>
      <c r="H87" s="69" t="s">
        <v>2</v>
      </c>
      <c r="I87" s="69" t="s">
        <v>1</v>
      </c>
      <c r="J87" s="69" t="s">
        <v>2</v>
      </c>
      <c r="K87" s="69" t="s">
        <v>1</v>
      </c>
      <c r="L87" s="69" t="s">
        <v>2</v>
      </c>
      <c r="M87" s="69" t="s">
        <v>1</v>
      </c>
      <c r="N87" s="69" t="s">
        <v>2</v>
      </c>
      <c r="O87" s="69" t="s">
        <v>1</v>
      </c>
      <c r="P87" s="69" t="s">
        <v>2</v>
      </c>
      <c r="Q87" s="69" t="s">
        <v>1</v>
      </c>
      <c r="R87" s="69" t="s">
        <v>2</v>
      </c>
      <c r="S87" s="69" t="s">
        <v>1</v>
      </c>
      <c r="T87" s="69" t="s">
        <v>2</v>
      </c>
      <c r="U87" s="161"/>
    </row>
    <row r="88" spans="1:21" ht="17.25" customHeight="1">
      <c r="A88" s="113">
        <v>1</v>
      </c>
      <c r="B88" s="113">
        <v>2</v>
      </c>
      <c r="C88" s="113">
        <v>3</v>
      </c>
      <c r="D88" s="113">
        <v>4</v>
      </c>
      <c r="E88" s="113">
        <v>5</v>
      </c>
      <c r="F88" s="113">
        <v>6</v>
      </c>
      <c r="G88" s="113">
        <v>7</v>
      </c>
      <c r="H88" s="113">
        <v>8</v>
      </c>
      <c r="I88" s="113">
        <v>9</v>
      </c>
      <c r="J88" s="113">
        <v>10</v>
      </c>
      <c r="K88" s="113">
        <v>11</v>
      </c>
      <c r="L88" s="113">
        <v>12</v>
      </c>
      <c r="M88" s="113">
        <v>13</v>
      </c>
      <c r="N88" s="113">
        <v>14</v>
      </c>
      <c r="O88" s="113">
        <v>9</v>
      </c>
      <c r="P88" s="113">
        <v>10</v>
      </c>
      <c r="Q88" s="113">
        <v>11</v>
      </c>
      <c r="R88" s="113">
        <v>12</v>
      </c>
      <c r="S88" s="113">
        <v>19</v>
      </c>
      <c r="T88" s="113">
        <v>20</v>
      </c>
      <c r="U88" s="113">
        <v>13</v>
      </c>
    </row>
    <row r="89" spans="1:21" ht="18.75">
      <c r="A89" s="193" t="s">
        <v>624</v>
      </c>
      <c r="B89" s="193"/>
      <c r="C89" s="193"/>
      <c r="D89" s="193"/>
      <c r="E89" s="193"/>
      <c r="F89" s="193"/>
      <c r="G89" s="193"/>
      <c r="H89" s="193"/>
      <c r="I89" s="193"/>
      <c r="J89" s="193"/>
      <c r="K89" s="193"/>
      <c r="L89" s="193"/>
      <c r="M89" s="193"/>
      <c r="N89" s="193"/>
      <c r="O89" s="193"/>
      <c r="P89" s="193"/>
      <c r="Q89" s="193"/>
      <c r="R89" s="193"/>
      <c r="S89" s="193"/>
      <c r="T89" s="193"/>
      <c r="U89" s="193"/>
    </row>
    <row r="90" spans="1:21" ht="51" customHeight="1">
      <c r="A90" s="19" t="s">
        <v>74</v>
      </c>
      <c r="B90" s="173" t="s">
        <v>123</v>
      </c>
      <c r="C90" s="8" t="s">
        <v>124</v>
      </c>
      <c r="D90" s="19" t="s">
        <v>163</v>
      </c>
      <c r="E90" s="113" t="s">
        <v>180</v>
      </c>
      <c r="F90" s="75" t="s">
        <v>81</v>
      </c>
      <c r="G90" s="15">
        <v>3</v>
      </c>
      <c r="H90" s="15">
        <v>3</v>
      </c>
      <c r="I90" s="75"/>
      <c r="J90" s="75"/>
      <c r="K90" s="75"/>
      <c r="L90" s="75"/>
      <c r="M90" s="75"/>
      <c r="N90" s="75"/>
      <c r="O90" s="75">
        <v>447.6</v>
      </c>
      <c r="P90" s="75">
        <v>447.6</v>
      </c>
      <c r="Q90" s="15">
        <v>188.2</v>
      </c>
      <c r="R90" s="15">
        <v>174.5</v>
      </c>
      <c r="S90" s="15">
        <f>G90+O90+Q90</f>
        <v>638.79999999999995</v>
      </c>
      <c r="T90" s="15">
        <f>H90+P90+R90</f>
        <v>625.1</v>
      </c>
      <c r="U90" s="19" t="s">
        <v>596</v>
      </c>
    </row>
    <row r="91" spans="1:21" ht="51" customHeight="1">
      <c r="A91" s="19" t="s">
        <v>91</v>
      </c>
      <c r="B91" s="174"/>
      <c r="C91" s="8" t="s">
        <v>125</v>
      </c>
      <c r="D91" s="19" t="s">
        <v>164</v>
      </c>
      <c r="E91" s="113" t="s">
        <v>180</v>
      </c>
      <c r="F91" s="75" t="s">
        <v>81</v>
      </c>
      <c r="G91" s="15">
        <v>1</v>
      </c>
      <c r="H91" s="15">
        <v>1</v>
      </c>
      <c r="I91" s="75"/>
      <c r="J91" s="75"/>
      <c r="K91" s="75"/>
      <c r="L91" s="75"/>
      <c r="M91" s="75"/>
      <c r="N91" s="75"/>
      <c r="O91" s="15">
        <v>1</v>
      </c>
      <c r="P91" s="15">
        <v>1</v>
      </c>
      <c r="Q91" s="15">
        <v>1</v>
      </c>
      <c r="R91" s="15">
        <v>1</v>
      </c>
      <c r="S91" s="15">
        <f t="shared" ref="S91:T136" si="16">G91+O91+Q91</f>
        <v>3</v>
      </c>
      <c r="T91" s="15">
        <f t="shared" si="16"/>
        <v>3</v>
      </c>
      <c r="U91" s="19" t="s">
        <v>596</v>
      </c>
    </row>
    <row r="92" spans="1:21" ht="60">
      <c r="A92" s="19" t="s">
        <v>100</v>
      </c>
      <c r="B92" s="174"/>
      <c r="C92" s="8" t="s">
        <v>126</v>
      </c>
      <c r="D92" s="19" t="s">
        <v>165</v>
      </c>
      <c r="E92" s="113" t="s">
        <v>180</v>
      </c>
      <c r="F92" s="75" t="s">
        <v>81</v>
      </c>
      <c r="G92" s="15">
        <v>1</v>
      </c>
      <c r="H92" s="15">
        <v>1</v>
      </c>
      <c r="I92" s="75"/>
      <c r="J92" s="75"/>
      <c r="K92" s="75"/>
      <c r="L92" s="75"/>
      <c r="M92" s="75"/>
      <c r="N92" s="75"/>
      <c r="O92" s="15">
        <v>1</v>
      </c>
      <c r="P92" s="15">
        <v>1</v>
      </c>
      <c r="Q92" s="75">
        <v>0</v>
      </c>
      <c r="R92" s="75">
        <v>0</v>
      </c>
      <c r="S92" s="15">
        <f t="shared" si="16"/>
        <v>2</v>
      </c>
      <c r="T92" s="15">
        <f t="shared" si="16"/>
        <v>2</v>
      </c>
      <c r="U92" s="19" t="s">
        <v>596</v>
      </c>
    </row>
    <row r="93" spans="1:21" ht="33.75" customHeight="1">
      <c r="A93" s="19" t="s">
        <v>114</v>
      </c>
      <c r="B93" s="174"/>
      <c r="C93" s="26" t="s">
        <v>127</v>
      </c>
      <c r="D93" s="19" t="s">
        <v>166</v>
      </c>
      <c r="E93" s="113" t="s">
        <v>180</v>
      </c>
      <c r="F93" s="75" t="s">
        <v>81</v>
      </c>
      <c r="G93" s="15">
        <v>2</v>
      </c>
      <c r="H93" s="15">
        <v>2</v>
      </c>
      <c r="I93" s="75"/>
      <c r="J93" s="75"/>
      <c r="K93" s="75"/>
      <c r="L93" s="75"/>
      <c r="M93" s="75"/>
      <c r="N93" s="75"/>
      <c r="O93" s="15">
        <v>2</v>
      </c>
      <c r="P93" s="15">
        <v>2</v>
      </c>
      <c r="Q93" s="15">
        <v>2</v>
      </c>
      <c r="R93" s="15">
        <v>2</v>
      </c>
      <c r="S93" s="15">
        <f t="shared" si="16"/>
        <v>6</v>
      </c>
      <c r="T93" s="15">
        <f t="shared" si="16"/>
        <v>6</v>
      </c>
      <c r="U93" s="19" t="s">
        <v>596</v>
      </c>
    </row>
    <row r="94" spans="1:21" ht="60">
      <c r="A94" s="19" t="s">
        <v>115</v>
      </c>
      <c r="B94" s="174"/>
      <c r="C94" s="8" t="s">
        <v>128</v>
      </c>
      <c r="D94" s="19" t="s">
        <v>167</v>
      </c>
      <c r="E94" s="113" t="s">
        <v>180</v>
      </c>
      <c r="F94" s="75" t="s">
        <v>81</v>
      </c>
      <c r="G94" s="75">
        <v>1.4</v>
      </c>
      <c r="H94" s="75">
        <v>1.4</v>
      </c>
      <c r="I94" s="75"/>
      <c r="J94" s="75"/>
      <c r="K94" s="75"/>
      <c r="L94" s="75"/>
      <c r="M94" s="75"/>
      <c r="N94" s="75"/>
      <c r="O94" s="15">
        <v>1</v>
      </c>
      <c r="P94" s="15">
        <v>1</v>
      </c>
      <c r="Q94" s="15">
        <v>1</v>
      </c>
      <c r="R94" s="15">
        <v>1</v>
      </c>
      <c r="S94" s="75">
        <f t="shared" si="16"/>
        <v>3.4</v>
      </c>
      <c r="T94" s="75">
        <f t="shared" si="16"/>
        <v>3.4</v>
      </c>
      <c r="U94" s="19" t="s">
        <v>596</v>
      </c>
    </row>
    <row r="95" spans="1:21" ht="45.75" customHeight="1">
      <c r="A95" s="19" t="s">
        <v>116</v>
      </c>
      <c r="B95" s="174"/>
      <c r="C95" s="18" t="s">
        <v>129</v>
      </c>
      <c r="D95" s="19" t="s">
        <v>168</v>
      </c>
      <c r="E95" s="113" t="s">
        <v>180</v>
      </c>
      <c r="F95" s="75" t="s">
        <v>81</v>
      </c>
      <c r="G95" s="75">
        <v>1.5</v>
      </c>
      <c r="H95" s="75">
        <v>1.5</v>
      </c>
      <c r="I95" s="75"/>
      <c r="J95" s="75"/>
      <c r="K95" s="75"/>
      <c r="L95" s="75"/>
      <c r="M95" s="75"/>
      <c r="N95" s="75"/>
      <c r="O95" s="75">
        <v>1.5</v>
      </c>
      <c r="P95" s="75">
        <v>1.5</v>
      </c>
      <c r="Q95" s="75">
        <v>1.5</v>
      </c>
      <c r="R95" s="75">
        <v>1.5</v>
      </c>
      <c r="S95" s="75">
        <f t="shared" si="16"/>
        <v>4.5</v>
      </c>
      <c r="T95" s="75">
        <f t="shared" si="16"/>
        <v>4.5</v>
      </c>
      <c r="U95" s="19" t="s">
        <v>596</v>
      </c>
    </row>
    <row r="96" spans="1:21" ht="75">
      <c r="A96" s="19" t="s">
        <v>117</v>
      </c>
      <c r="B96" s="174"/>
      <c r="C96" s="18" t="s">
        <v>130</v>
      </c>
      <c r="D96" s="19" t="s">
        <v>169</v>
      </c>
      <c r="E96" s="113" t="s">
        <v>180</v>
      </c>
      <c r="F96" s="75" t="s">
        <v>81</v>
      </c>
      <c r="G96" s="75">
        <v>0</v>
      </c>
      <c r="H96" s="75">
        <v>0</v>
      </c>
      <c r="I96" s="75"/>
      <c r="J96" s="75"/>
      <c r="K96" s="75"/>
      <c r="L96" s="75"/>
      <c r="M96" s="75"/>
      <c r="N96" s="75"/>
      <c r="O96" s="15">
        <v>10</v>
      </c>
      <c r="P96" s="15">
        <v>10</v>
      </c>
      <c r="Q96" s="15">
        <v>10</v>
      </c>
      <c r="R96" s="15">
        <v>0.8</v>
      </c>
      <c r="S96" s="15">
        <f t="shared" si="16"/>
        <v>20</v>
      </c>
      <c r="T96" s="15">
        <f t="shared" si="16"/>
        <v>10.8</v>
      </c>
      <c r="U96" s="19" t="s">
        <v>596</v>
      </c>
    </row>
    <row r="97" spans="1:21" ht="75">
      <c r="A97" s="19" t="s">
        <v>118</v>
      </c>
      <c r="B97" s="174"/>
      <c r="C97" s="8" t="s">
        <v>131</v>
      </c>
      <c r="D97" s="19" t="s">
        <v>181</v>
      </c>
      <c r="E97" s="113" t="s">
        <v>180</v>
      </c>
      <c r="F97" s="75" t="s">
        <v>81</v>
      </c>
      <c r="G97" s="75">
        <v>0</v>
      </c>
      <c r="H97" s="75">
        <v>0</v>
      </c>
      <c r="I97" s="75"/>
      <c r="J97" s="75"/>
      <c r="K97" s="75"/>
      <c r="L97" s="75"/>
      <c r="M97" s="75"/>
      <c r="N97" s="75"/>
      <c r="O97" s="15">
        <v>10</v>
      </c>
      <c r="P97" s="15">
        <v>10</v>
      </c>
      <c r="Q97" s="15">
        <v>50</v>
      </c>
      <c r="R97" s="15">
        <v>50</v>
      </c>
      <c r="S97" s="15">
        <f t="shared" si="16"/>
        <v>60</v>
      </c>
      <c r="T97" s="15">
        <f t="shared" si="16"/>
        <v>60</v>
      </c>
      <c r="U97" s="19" t="s">
        <v>596</v>
      </c>
    </row>
    <row r="98" spans="1:21" ht="45">
      <c r="A98" s="19" t="s">
        <v>119</v>
      </c>
      <c r="B98" s="174"/>
      <c r="C98" s="8" t="s">
        <v>182</v>
      </c>
      <c r="D98" s="19" t="s">
        <v>183</v>
      </c>
      <c r="E98" s="113" t="s">
        <v>180</v>
      </c>
      <c r="F98" s="75" t="s">
        <v>81</v>
      </c>
      <c r="G98" s="15">
        <v>7</v>
      </c>
      <c r="H98" s="15">
        <v>7</v>
      </c>
      <c r="I98" s="75"/>
      <c r="J98" s="75"/>
      <c r="K98" s="75"/>
      <c r="L98" s="75"/>
      <c r="M98" s="75"/>
      <c r="N98" s="75"/>
      <c r="O98" s="28">
        <v>0</v>
      </c>
      <c r="P98" s="28">
        <v>0</v>
      </c>
      <c r="Q98" s="15">
        <v>7</v>
      </c>
      <c r="R98" s="15">
        <v>7</v>
      </c>
      <c r="S98" s="15">
        <f t="shared" si="16"/>
        <v>14</v>
      </c>
      <c r="T98" s="15">
        <f t="shared" si="16"/>
        <v>14</v>
      </c>
      <c r="U98" s="19" t="s">
        <v>596</v>
      </c>
    </row>
    <row r="99" spans="1:21" ht="75">
      <c r="A99" s="19" t="s">
        <v>122</v>
      </c>
      <c r="B99" s="174"/>
      <c r="C99" s="8" t="s">
        <v>184</v>
      </c>
      <c r="D99" s="19" t="s">
        <v>185</v>
      </c>
      <c r="E99" s="113" t="s">
        <v>180</v>
      </c>
      <c r="F99" s="75" t="s">
        <v>81</v>
      </c>
      <c r="G99" s="28">
        <v>0</v>
      </c>
      <c r="H99" s="28">
        <v>0</v>
      </c>
      <c r="I99" s="75"/>
      <c r="J99" s="75"/>
      <c r="K99" s="75"/>
      <c r="L99" s="75"/>
      <c r="M99" s="75"/>
      <c r="N99" s="75"/>
      <c r="O99" s="15">
        <v>5</v>
      </c>
      <c r="P99" s="15">
        <v>5</v>
      </c>
      <c r="Q99" s="15">
        <v>5</v>
      </c>
      <c r="R99" s="15">
        <v>5</v>
      </c>
      <c r="S99" s="15">
        <f t="shared" si="16"/>
        <v>10</v>
      </c>
      <c r="T99" s="15">
        <f t="shared" si="16"/>
        <v>10</v>
      </c>
      <c r="U99" s="19" t="s">
        <v>596</v>
      </c>
    </row>
    <row r="100" spans="1:21" ht="60">
      <c r="A100" s="19" t="s">
        <v>120</v>
      </c>
      <c r="B100" s="174"/>
      <c r="C100" s="26" t="s">
        <v>132</v>
      </c>
      <c r="D100" s="19" t="s">
        <v>186</v>
      </c>
      <c r="E100" s="113" t="s">
        <v>180</v>
      </c>
      <c r="F100" s="75" t="s">
        <v>81</v>
      </c>
      <c r="G100" s="15">
        <v>3</v>
      </c>
      <c r="H100" s="15">
        <v>3</v>
      </c>
      <c r="I100" s="15"/>
      <c r="J100" s="15"/>
      <c r="K100" s="15"/>
      <c r="L100" s="15"/>
      <c r="M100" s="15"/>
      <c r="N100" s="15"/>
      <c r="O100" s="15">
        <v>2</v>
      </c>
      <c r="P100" s="15">
        <v>2</v>
      </c>
      <c r="Q100" s="15">
        <v>3</v>
      </c>
      <c r="R100" s="15">
        <v>3</v>
      </c>
      <c r="S100" s="15">
        <f t="shared" si="16"/>
        <v>8</v>
      </c>
      <c r="T100" s="15">
        <f t="shared" si="16"/>
        <v>8</v>
      </c>
      <c r="U100" s="19" t="s">
        <v>596</v>
      </c>
    </row>
    <row r="101" spans="1:21" ht="75">
      <c r="A101" s="19" t="s">
        <v>121</v>
      </c>
      <c r="B101" s="174"/>
      <c r="C101" s="8" t="s">
        <v>133</v>
      </c>
      <c r="D101" s="19" t="s">
        <v>187</v>
      </c>
      <c r="E101" s="113" t="s">
        <v>180</v>
      </c>
      <c r="F101" s="75" t="s">
        <v>81</v>
      </c>
      <c r="G101" s="15">
        <v>25</v>
      </c>
      <c r="H101" s="15">
        <v>25</v>
      </c>
      <c r="I101" s="15"/>
      <c r="J101" s="15"/>
      <c r="K101" s="15"/>
      <c r="L101" s="15"/>
      <c r="M101" s="15"/>
      <c r="N101" s="15"/>
      <c r="O101" s="15">
        <v>25</v>
      </c>
      <c r="P101" s="15">
        <v>25</v>
      </c>
      <c r="Q101" s="15">
        <v>25</v>
      </c>
      <c r="R101" s="15">
        <v>25</v>
      </c>
      <c r="S101" s="15">
        <f t="shared" si="16"/>
        <v>75</v>
      </c>
      <c r="T101" s="15">
        <f t="shared" si="16"/>
        <v>75</v>
      </c>
      <c r="U101" s="19" t="s">
        <v>596</v>
      </c>
    </row>
    <row r="102" spans="1:21" ht="60">
      <c r="A102" s="19" t="s">
        <v>188</v>
      </c>
      <c r="B102" s="174"/>
      <c r="C102" s="8" t="s">
        <v>134</v>
      </c>
      <c r="D102" s="19" t="s">
        <v>189</v>
      </c>
      <c r="E102" s="113" t="s">
        <v>180</v>
      </c>
      <c r="F102" s="75" t="s">
        <v>81</v>
      </c>
      <c r="G102" s="15">
        <v>2</v>
      </c>
      <c r="H102" s="15">
        <v>2</v>
      </c>
      <c r="I102" s="15"/>
      <c r="J102" s="15"/>
      <c r="K102" s="15"/>
      <c r="L102" s="15"/>
      <c r="M102" s="15"/>
      <c r="N102" s="15"/>
      <c r="O102" s="15">
        <v>2</v>
      </c>
      <c r="P102" s="15">
        <v>2</v>
      </c>
      <c r="Q102" s="75">
        <v>0</v>
      </c>
      <c r="R102" s="75">
        <v>0</v>
      </c>
      <c r="S102" s="15">
        <f t="shared" si="16"/>
        <v>4</v>
      </c>
      <c r="T102" s="15">
        <f t="shared" si="16"/>
        <v>4</v>
      </c>
      <c r="U102" s="19" t="s">
        <v>596</v>
      </c>
    </row>
    <row r="103" spans="1:21" ht="60">
      <c r="A103" s="19" t="s">
        <v>190</v>
      </c>
      <c r="B103" s="174"/>
      <c r="C103" s="8" t="s">
        <v>135</v>
      </c>
      <c r="D103" s="19" t="s">
        <v>191</v>
      </c>
      <c r="E103" s="113" t="s">
        <v>180</v>
      </c>
      <c r="F103" s="75" t="s">
        <v>81</v>
      </c>
      <c r="G103" s="15">
        <v>7</v>
      </c>
      <c r="H103" s="15">
        <v>7</v>
      </c>
      <c r="I103" s="15"/>
      <c r="J103" s="15"/>
      <c r="K103" s="15"/>
      <c r="L103" s="15"/>
      <c r="M103" s="15"/>
      <c r="N103" s="15"/>
      <c r="O103" s="15">
        <v>7</v>
      </c>
      <c r="P103" s="15">
        <v>7</v>
      </c>
      <c r="Q103" s="15">
        <v>20</v>
      </c>
      <c r="R103" s="15">
        <v>0</v>
      </c>
      <c r="S103" s="15">
        <f t="shared" si="16"/>
        <v>34</v>
      </c>
      <c r="T103" s="15">
        <f t="shared" si="16"/>
        <v>14</v>
      </c>
      <c r="U103" s="19" t="s">
        <v>596</v>
      </c>
    </row>
    <row r="104" spans="1:21" ht="60">
      <c r="A104" s="19" t="s">
        <v>192</v>
      </c>
      <c r="B104" s="174"/>
      <c r="C104" s="26" t="s">
        <v>136</v>
      </c>
      <c r="D104" s="19" t="s">
        <v>191</v>
      </c>
      <c r="E104" s="113" t="s">
        <v>180</v>
      </c>
      <c r="F104" s="75" t="s">
        <v>81</v>
      </c>
      <c r="G104" s="15">
        <v>3</v>
      </c>
      <c r="H104" s="15">
        <v>3</v>
      </c>
      <c r="I104" s="15"/>
      <c r="J104" s="15"/>
      <c r="K104" s="15"/>
      <c r="L104" s="15"/>
      <c r="M104" s="15"/>
      <c r="N104" s="15"/>
      <c r="O104" s="15">
        <v>23</v>
      </c>
      <c r="P104" s="15">
        <v>23</v>
      </c>
      <c r="Q104" s="15">
        <v>3</v>
      </c>
      <c r="R104" s="15">
        <v>3</v>
      </c>
      <c r="S104" s="15">
        <f t="shared" si="16"/>
        <v>29</v>
      </c>
      <c r="T104" s="15">
        <f t="shared" si="16"/>
        <v>29</v>
      </c>
      <c r="U104" s="19" t="s">
        <v>596</v>
      </c>
    </row>
    <row r="105" spans="1:21" ht="60">
      <c r="A105" s="19" t="s">
        <v>196</v>
      </c>
      <c r="B105" s="174"/>
      <c r="C105" s="26" t="s">
        <v>137</v>
      </c>
      <c r="D105" s="19" t="s">
        <v>193</v>
      </c>
      <c r="E105" s="113" t="s">
        <v>180</v>
      </c>
      <c r="F105" s="75" t="s">
        <v>81</v>
      </c>
      <c r="G105" s="15">
        <v>4</v>
      </c>
      <c r="H105" s="15">
        <v>4</v>
      </c>
      <c r="I105" s="75"/>
      <c r="J105" s="75"/>
      <c r="K105" s="75"/>
      <c r="L105" s="75"/>
      <c r="M105" s="75"/>
      <c r="N105" s="75"/>
      <c r="O105" s="75">
        <v>0</v>
      </c>
      <c r="P105" s="75">
        <v>0</v>
      </c>
      <c r="Q105" s="15">
        <v>4</v>
      </c>
      <c r="R105" s="15">
        <v>711</v>
      </c>
      <c r="S105" s="15">
        <f t="shared" si="16"/>
        <v>8</v>
      </c>
      <c r="T105" s="15">
        <f t="shared" si="16"/>
        <v>715</v>
      </c>
      <c r="U105" s="19" t="s">
        <v>596</v>
      </c>
    </row>
    <row r="106" spans="1:21" ht="75">
      <c r="A106" s="19" t="s">
        <v>194</v>
      </c>
      <c r="B106" s="174"/>
      <c r="C106" s="8" t="s">
        <v>138</v>
      </c>
      <c r="D106" s="19" t="s">
        <v>195</v>
      </c>
      <c r="E106" s="113" t="s">
        <v>180</v>
      </c>
      <c r="F106" s="75" t="s">
        <v>81</v>
      </c>
      <c r="G106" s="15">
        <v>2</v>
      </c>
      <c r="H106" s="15">
        <v>2</v>
      </c>
      <c r="I106" s="15"/>
      <c r="J106" s="15"/>
      <c r="K106" s="15"/>
      <c r="L106" s="15"/>
      <c r="M106" s="15"/>
      <c r="N106" s="15"/>
      <c r="O106" s="15">
        <v>17</v>
      </c>
      <c r="P106" s="15">
        <v>17</v>
      </c>
      <c r="Q106" s="15">
        <v>2</v>
      </c>
      <c r="R106" s="15">
        <v>2</v>
      </c>
      <c r="S106" s="15">
        <f t="shared" si="16"/>
        <v>21</v>
      </c>
      <c r="T106" s="15">
        <f t="shared" si="16"/>
        <v>21</v>
      </c>
      <c r="U106" s="19" t="s">
        <v>596</v>
      </c>
    </row>
    <row r="107" spans="1:21" ht="75">
      <c r="A107" s="19" t="s">
        <v>197</v>
      </c>
      <c r="B107" s="174"/>
      <c r="C107" s="8" t="s">
        <v>139</v>
      </c>
      <c r="D107" s="19" t="s">
        <v>198</v>
      </c>
      <c r="E107" s="113" t="s">
        <v>180</v>
      </c>
      <c r="F107" s="75" t="s">
        <v>81</v>
      </c>
      <c r="G107" s="15">
        <v>25</v>
      </c>
      <c r="H107" s="15">
        <v>25</v>
      </c>
      <c r="I107" s="15"/>
      <c r="J107" s="15"/>
      <c r="K107" s="15"/>
      <c r="L107" s="15"/>
      <c r="M107" s="15"/>
      <c r="N107" s="15"/>
      <c r="O107" s="15">
        <v>3</v>
      </c>
      <c r="P107" s="15">
        <v>3</v>
      </c>
      <c r="Q107" s="15">
        <v>25</v>
      </c>
      <c r="R107" s="15">
        <v>7</v>
      </c>
      <c r="S107" s="15">
        <f t="shared" si="16"/>
        <v>53</v>
      </c>
      <c r="T107" s="15">
        <f t="shared" si="16"/>
        <v>35</v>
      </c>
      <c r="U107" s="19" t="s">
        <v>596</v>
      </c>
    </row>
    <row r="108" spans="1:21" ht="45">
      <c r="A108" s="19" t="s">
        <v>200</v>
      </c>
      <c r="B108" s="174"/>
      <c r="C108" s="26" t="s">
        <v>140</v>
      </c>
      <c r="D108" s="19" t="s">
        <v>199</v>
      </c>
      <c r="E108" s="113" t="s">
        <v>180</v>
      </c>
      <c r="F108" s="75" t="s">
        <v>81</v>
      </c>
      <c r="G108" s="15">
        <v>5</v>
      </c>
      <c r="H108" s="15">
        <v>5</v>
      </c>
      <c r="I108" s="15"/>
      <c r="J108" s="15"/>
      <c r="K108" s="15"/>
      <c r="L108" s="15"/>
      <c r="M108" s="15"/>
      <c r="N108" s="15"/>
      <c r="O108" s="15">
        <v>5</v>
      </c>
      <c r="P108" s="15">
        <v>5</v>
      </c>
      <c r="Q108" s="15">
        <v>5</v>
      </c>
      <c r="R108" s="15">
        <v>5</v>
      </c>
      <c r="S108" s="15">
        <f t="shared" si="16"/>
        <v>15</v>
      </c>
      <c r="T108" s="15">
        <f t="shared" si="16"/>
        <v>15</v>
      </c>
      <c r="U108" s="19" t="s">
        <v>596</v>
      </c>
    </row>
    <row r="109" spans="1:21" ht="75">
      <c r="A109" s="19" t="s">
        <v>201</v>
      </c>
      <c r="B109" s="174"/>
      <c r="C109" s="8" t="s">
        <v>141</v>
      </c>
      <c r="D109" s="19" t="s">
        <v>202</v>
      </c>
      <c r="E109" s="113" t="s">
        <v>180</v>
      </c>
      <c r="F109" s="75" t="s">
        <v>81</v>
      </c>
      <c r="G109" s="15">
        <v>1</v>
      </c>
      <c r="H109" s="15">
        <v>1</v>
      </c>
      <c r="I109" s="15"/>
      <c r="J109" s="15"/>
      <c r="K109" s="15"/>
      <c r="L109" s="15"/>
      <c r="M109" s="15"/>
      <c r="N109" s="15"/>
      <c r="O109" s="15">
        <v>1</v>
      </c>
      <c r="P109" s="15">
        <v>1</v>
      </c>
      <c r="Q109" s="15">
        <v>1</v>
      </c>
      <c r="R109" s="15">
        <v>1</v>
      </c>
      <c r="S109" s="15">
        <f t="shared" si="16"/>
        <v>3</v>
      </c>
      <c r="T109" s="15">
        <f t="shared" si="16"/>
        <v>3</v>
      </c>
      <c r="U109" s="19" t="s">
        <v>596</v>
      </c>
    </row>
    <row r="110" spans="1:21" ht="75">
      <c r="A110" s="19" t="s">
        <v>203</v>
      </c>
      <c r="B110" s="174"/>
      <c r="C110" s="8" t="s">
        <v>142</v>
      </c>
      <c r="D110" s="19" t="s">
        <v>204</v>
      </c>
      <c r="E110" s="113" t="s">
        <v>180</v>
      </c>
      <c r="F110" s="75" t="s">
        <v>81</v>
      </c>
      <c r="G110" s="15">
        <v>7</v>
      </c>
      <c r="H110" s="15">
        <v>7</v>
      </c>
      <c r="I110" s="15"/>
      <c r="J110" s="15"/>
      <c r="K110" s="15"/>
      <c r="L110" s="15"/>
      <c r="M110" s="15"/>
      <c r="N110" s="15"/>
      <c r="O110" s="15">
        <v>7</v>
      </c>
      <c r="P110" s="15">
        <v>7</v>
      </c>
      <c r="Q110" s="15">
        <v>7</v>
      </c>
      <c r="R110" s="15">
        <v>7</v>
      </c>
      <c r="S110" s="15">
        <f t="shared" si="16"/>
        <v>21</v>
      </c>
      <c r="T110" s="15">
        <f t="shared" si="16"/>
        <v>21</v>
      </c>
      <c r="U110" s="19" t="s">
        <v>596</v>
      </c>
    </row>
    <row r="111" spans="1:21" ht="75">
      <c r="A111" s="19" t="s">
        <v>206</v>
      </c>
      <c r="B111" s="174"/>
      <c r="C111" s="8" t="s">
        <v>143</v>
      </c>
      <c r="D111" s="19" t="s">
        <v>205</v>
      </c>
      <c r="E111" s="113" t="s">
        <v>180</v>
      </c>
      <c r="F111" s="75" t="s">
        <v>81</v>
      </c>
      <c r="G111" s="75">
        <v>0</v>
      </c>
      <c r="H111" s="75">
        <v>0</v>
      </c>
      <c r="I111" s="75"/>
      <c r="J111" s="75"/>
      <c r="K111" s="75"/>
      <c r="L111" s="75"/>
      <c r="M111" s="75"/>
      <c r="N111" s="75"/>
      <c r="O111" s="15">
        <v>5</v>
      </c>
      <c r="P111" s="15">
        <v>5</v>
      </c>
      <c r="Q111" s="15">
        <v>5</v>
      </c>
      <c r="R111" s="15">
        <v>0</v>
      </c>
      <c r="S111" s="15">
        <f t="shared" si="16"/>
        <v>10</v>
      </c>
      <c r="T111" s="15">
        <f t="shared" si="16"/>
        <v>5</v>
      </c>
      <c r="U111" s="19" t="s">
        <v>596</v>
      </c>
    </row>
    <row r="112" spans="1:21" ht="75">
      <c r="A112" s="19" t="s">
        <v>207</v>
      </c>
      <c r="B112" s="174"/>
      <c r="C112" s="8" t="s">
        <v>144</v>
      </c>
      <c r="D112" s="19" t="s">
        <v>208</v>
      </c>
      <c r="E112" s="113" t="s">
        <v>180</v>
      </c>
      <c r="F112" s="75" t="s">
        <v>81</v>
      </c>
      <c r="G112" s="15">
        <v>1</v>
      </c>
      <c r="H112" s="15">
        <v>1</v>
      </c>
      <c r="I112" s="15"/>
      <c r="J112" s="15"/>
      <c r="K112" s="15"/>
      <c r="L112" s="15"/>
      <c r="M112" s="15"/>
      <c r="N112" s="15"/>
      <c r="O112" s="15">
        <v>1</v>
      </c>
      <c r="P112" s="15">
        <v>1</v>
      </c>
      <c r="Q112" s="15">
        <v>1</v>
      </c>
      <c r="R112" s="15">
        <v>1</v>
      </c>
      <c r="S112" s="15">
        <f t="shared" si="16"/>
        <v>3</v>
      </c>
      <c r="T112" s="15">
        <f t="shared" si="16"/>
        <v>3</v>
      </c>
      <c r="U112" s="19" t="s">
        <v>596</v>
      </c>
    </row>
    <row r="113" spans="1:21" ht="75">
      <c r="A113" s="19" t="s">
        <v>209</v>
      </c>
      <c r="B113" s="174"/>
      <c r="C113" s="8" t="s">
        <v>145</v>
      </c>
      <c r="D113" s="19" t="s">
        <v>210</v>
      </c>
      <c r="E113" s="113" t="s">
        <v>180</v>
      </c>
      <c r="F113" s="75" t="s">
        <v>81</v>
      </c>
      <c r="G113" s="15">
        <v>10</v>
      </c>
      <c r="H113" s="15">
        <v>10</v>
      </c>
      <c r="I113" s="15"/>
      <c r="J113" s="15"/>
      <c r="K113" s="15"/>
      <c r="L113" s="15"/>
      <c r="M113" s="15"/>
      <c r="N113" s="15"/>
      <c r="O113" s="15">
        <v>10</v>
      </c>
      <c r="P113" s="15">
        <v>10</v>
      </c>
      <c r="Q113" s="15">
        <v>10</v>
      </c>
      <c r="R113" s="15">
        <v>10</v>
      </c>
      <c r="S113" s="15">
        <f t="shared" si="16"/>
        <v>30</v>
      </c>
      <c r="T113" s="15">
        <f t="shared" si="16"/>
        <v>30</v>
      </c>
      <c r="U113" s="19" t="s">
        <v>596</v>
      </c>
    </row>
    <row r="114" spans="1:21" ht="60">
      <c r="A114" s="19" t="s">
        <v>211</v>
      </c>
      <c r="B114" s="174"/>
      <c r="C114" s="8" t="s">
        <v>146</v>
      </c>
      <c r="D114" s="19" t="s">
        <v>212</v>
      </c>
      <c r="E114" s="113" t="s">
        <v>180</v>
      </c>
      <c r="F114" s="75" t="s">
        <v>81</v>
      </c>
      <c r="G114" s="15">
        <v>6</v>
      </c>
      <c r="H114" s="15">
        <v>6</v>
      </c>
      <c r="I114" s="15"/>
      <c r="J114" s="15"/>
      <c r="K114" s="15"/>
      <c r="L114" s="15"/>
      <c r="M114" s="15"/>
      <c r="N114" s="15"/>
      <c r="O114" s="15">
        <v>21</v>
      </c>
      <c r="P114" s="15">
        <v>21</v>
      </c>
      <c r="Q114" s="15">
        <v>50</v>
      </c>
      <c r="R114" s="15">
        <v>50</v>
      </c>
      <c r="S114" s="15">
        <f t="shared" si="16"/>
        <v>77</v>
      </c>
      <c r="T114" s="15">
        <f t="shared" si="16"/>
        <v>77</v>
      </c>
      <c r="U114" s="19" t="s">
        <v>596</v>
      </c>
    </row>
    <row r="115" spans="1:21" ht="75">
      <c r="A115" s="19" t="s">
        <v>213</v>
      </c>
      <c r="B115" s="174"/>
      <c r="C115" s="8" t="s">
        <v>147</v>
      </c>
      <c r="D115" s="19" t="s">
        <v>214</v>
      </c>
      <c r="E115" s="113" t="s">
        <v>180</v>
      </c>
      <c r="F115" s="75" t="s">
        <v>81</v>
      </c>
      <c r="G115" s="15">
        <v>1</v>
      </c>
      <c r="H115" s="15">
        <v>1</v>
      </c>
      <c r="I115" s="15"/>
      <c r="J115" s="15"/>
      <c r="K115" s="15"/>
      <c r="L115" s="15"/>
      <c r="M115" s="15"/>
      <c r="N115" s="15"/>
      <c r="O115" s="15">
        <v>1</v>
      </c>
      <c r="P115" s="15">
        <v>1</v>
      </c>
      <c r="Q115" s="15">
        <v>1</v>
      </c>
      <c r="R115" s="15">
        <v>0</v>
      </c>
      <c r="S115" s="15">
        <f t="shared" si="16"/>
        <v>3</v>
      </c>
      <c r="T115" s="15">
        <f t="shared" si="16"/>
        <v>2</v>
      </c>
      <c r="U115" s="19" t="s">
        <v>596</v>
      </c>
    </row>
    <row r="116" spans="1:21" ht="75">
      <c r="A116" s="19" t="s">
        <v>215</v>
      </c>
      <c r="B116" s="174"/>
      <c r="C116" s="8" t="s">
        <v>148</v>
      </c>
      <c r="D116" s="19" t="s">
        <v>216</v>
      </c>
      <c r="E116" s="113" t="s">
        <v>180</v>
      </c>
      <c r="F116" s="75" t="s">
        <v>81</v>
      </c>
      <c r="G116" s="15">
        <v>4</v>
      </c>
      <c r="H116" s="15">
        <v>4</v>
      </c>
      <c r="I116" s="15"/>
      <c r="J116" s="15"/>
      <c r="K116" s="15"/>
      <c r="L116" s="15"/>
      <c r="M116" s="15"/>
      <c r="N116" s="15"/>
      <c r="O116" s="15">
        <v>14</v>
      </c>
      <c r="P116" s="15">
        <v>14</v>
      </c>
      <c r="Q116" s="15">
        <v>13</v>
      </c>
      <c r="R116" s="15">
        <v>13</v>
      </c>
      <c r="S116" s="15">
        <f t="shared" si="16"/>
        <v>31</v>
      </c>
      <c r="T116" s="15">
        <f t="shared" si="16"/>
        <v>31</v>
      </c>
      <c r="U116" s="19" t="s">
        <v>596</v>
      </c>
    </row>
    <row r="117" spans="1:21" ht="75">
      <c r="A117" s="19" t="s">
        <v>217</v>
      </c>
      <c r="B117" s="174"/>
      <c r="C117" s="8" t="s">
        <v>149</v>
      </c>
      <c r="D117" s="19" t="s">
        <v>218</v>
      </c>
      <c r="E117" s="113" t="s">
        <v>180</v>
      </c>
      <c r="F117" s="75" t="s">
        <v>81</v>
      </c>
      <c r="G117" s="15">
        <v>10</v>
      </c>
      <c r="H117" s="15">
        <v>10</v>
      </c>
      <c r="I117" s="15"/>
      <c r="J117" s="15"/>
      <c r="K117" s="15"/>
      <c r="L117" s="15"/>
      <c r="M117" s="15"/>
      <c r="N117" s="15"/>
      <c r="O117" s="15">
        <v>25</v>
      </c>
      <c r="P117" s="15">
        <v>25</v>
      </c>
      <c r="Q117" s="15">
        <v>25</v>
      </c>
      <c r="R117" s="15">
        <v>25</v>
      </c>
      <c r="S117" s="15">
        <f t="shared" si="16"/>
        <v>60</v>
      </c>
      <c r="T117" s="15">
        <f t="shared" si="16"/>
        <v>60</v>
      </c>
      <c r="U117" s="19" t="s">
        <v>596</v>
      </c>
    </row>
    <row r="118" spans="1:21" ht="75">
      <c r="A118" s="19" t="s">
        <v>219</v>
      </c>
      <c r="B118" s="174"/>
      <c r="C118" s="8" t="s">
        <v>150</v>
      </c>
      <c r="D118" s="19" t="s">
        <v>220</v>
      </c>
      <c r="E118" s="113" t="s">
        <v>180</v>
      </c>
      <c r="F118" s="75" t="s">
        <v>81</v>
      </c>
      <c r="G118" s="15">
        <v>10</v>
      </c>
      <c r="H118" s="15">
        <v>10</v>
      </c>
      <c r="I118" s="15"/>
      <c r="J118" s="15"/>
      <c r="K118" s="15"/>
      <c r="L118" s="15"/>
      <c r="M118" s="15"/>
      <c r="N118" s="15"/>
      <c r="O118" s="15">
        <v>25</v>
      </c>
      <c r="P118" s="15">
        <v>25</v>
      </c>
      <c r="Q118" s="15">
        <v>35</v>
      </c>
      <c r="R118" s="15">
        <v>35</v>
      </c>
      <c r="S118" s="15">
        <f t="shared" si="16"/>
        <v>70</v>
      </c>
      <c r="T118" s="15">
        <f t="shared" si="16"/>
        <v>70</v>
      </c>
      <c r="U118" s="19" t="s">
        <v>596</v>
      </c>
    </row>
    <row r="119" spans="1:21" ht="105">
      <c r="A119" s="19" t="s">
        <v>222</v>
      </c>
      <c r="B119" s="174"/>
      <c r="C119" s="8" t="s">
        <v>151</v>
      </c>
      <c r="D119" s="19" t="s">
        <v>221</v>
      </c>
      <c r="E119" s="113" t="s">
        <v>180</v>
      </c>
      <c r="F119" s="75" t="s">
        <v>81</v>
      </c>
      <c r="G119" s="75">
        <v>1.5</v>
      </c>
      <c r="H119" s="75">
        <v>1.5</v>
      </c>
      <c r="I119" s="75"/>
      <c r="J119" s="75"/>
      <c r="K119" s="75"/>
      <c r="L119" s="75"/>
      <c r="M119" s="75"/>
      <c r="N119" s="75"/>
      <c r="O119" s="75">
        <v>1.5</v>
      </c>
      <c r="P119" s="75">
        <v>1.5</v>
      </c>
      <c r="Q119" s="75">
        <v>1.5</v>
      </c>
      <c r="R119" s="75">
        <v>1.5</v>
      </c>
      <c r="S119" s="75">
        <f t="shared" si="16"/>
        <v>4.5</v>
      </c>
      <c r="T119" s="75">
        <f t="shared" si="16"/>
        <v>4.5</v>
      </c>
      <c r="U119" s="19" t="s">
        <v>596</v>
      </c>
    </row>
    <row r="120" spans="1:21" ht="62.25" customHeight="1">
      <c r="A120" s="19" t="s">
        <v>223</v>
      </c>
      <c r="B120" s="174"/>
      <c r="C120" s="8" t="s">
        <v>152</v>
      </c>
      <c r="D120" s="19" t="s">
        <v>224</v>
      </c>
      <c r="E120" s="113" t="s">
        <v>180</v>
      </c>
      <c r="F120" s="75" t="s">
        <v>225</v>
      </c>
      <c r="G120" s="15">
        <v>223</v>
      </c>
      <c r="H120" s="15">
        <v>223</v>
      </c>
      <c r="I120" s="75"/>
      <c r="J120" s="75"/>
      <c r="K120" s="75"/>
      <c r="L120" s="75"/>
      <c r="M120" s="75"/>
      <c r="N120" s="75"/>
      <c r="O120" s="75">
        <v>665.7</v>
      </c>
      <c r="P120" s="75">
        <v>665.7</v>
      </c>
      <c r="Q120" s="15">
        <v>658</v>
      </c>
      <c r="R120" s="15">
        <v>994.5</v>
      </c>
      <c r="S120" s="75">
        <f t="shared" si="16"/>
        <v>1546.7</v>
      </c>
      <c r="T120" s="75">
        <f t="shared" si="16"/>
        <v>1883.2</v>
      </c>
      <c r="U120" s="19" t="s">
        <v>596</v>
      </c>
    </row>
    <row r="121" spans="1:21" ht="75">
      <c r="A121" s="19" t="s">
        <v>226</v>
      </c>
      <c r="B121" s="174"/>
      <c r="C121" s="8" t="s">
        <v>153</v>
      </c>
      <c r="D121" s="19" t="s">
        <v>227</v>
      </c>
      <c r="E121" s="113" t="s">
        <v>180</v>
      </c>
      <c r="F121" s="75" t="s">
        <v>81</v>
      </c>
      <c r="G121" s="15">
        <v>1</v>
      </c>
      <c r="H121" s="15">
        <v>1</v>
      </c>
      <c r="I121" s="75"/>
      <c r="J121" s="75"/>
      <c r="K121" s="75"/>
      <c r="L121" s="75"/>
      <c r="M121" s="75"/>
      <c r="N121" s="75"/>
      <c r="O121" s="75">
        <v>0</v>
      </c>
      <c r="P121" s="75">
        <v>0</v>
      </c>
      <c r="Q121" s="15">
        <v>1</v>
      </c>
      <c r="R121" s="15">
        <v>1</v>
      </c>
      <c r="S121" s="15">
        <f t="shared" si="16"/>
        <v>2</v>
      </c>
      <c r="T121" s="15">
        <f t="shared" si="16"/>
        <v>2</v>
      </c>
      <c r="U121" s="19" t="s">
        <v>596</v>
      </c>
    </row>
    <row r="122" spans="1:21" ht="75">
      <c r="A122" s="19" t="s">
        <v>228</v>
      </c>
      <c r="B122" s="174"/>
      <c r="C122" s="8" t="s">
        <v>154</v>
      </c>
      <c r="D122" s="19" t="s">
        <v>229</v>
      </c>
      <c r="E122" s="113" t="s">
        <v>180</v>
      </c>
      <c r="F122" s="75" t="s">
        <v>81</v>
      </c>
      <c r="G122" s="15">
        <v>2</v>
      </c>
      <c r="H122" s="15">
        <v>2</v>
      </c>
      <c r="I122" s="15"/>
      <c r="J122" s="15"/>
      <c r="K122" s="15"/>
      <c r="L122" s="15"/>
      <c r="M122" s="15"/>
      <c r="N122" s="15"/>
      <c r="O122" s="15">
        <v>2</v>
      </c>
      <c r="P122" s="15">
        <v>2</v>
      </c>
      <c r="Q122" s="75">
        <v>0</v>
      </c>
      <c r="R122" s="75">
        <v>0</v>
      </c>
      <c r="S122" s="15">
        <f t="shared" si="16"/>
        <v>4</v>
      </c>
      <c r="T122" s="15">
        <f t="shared" si="16"/>
        <v>4</v>
      </c>
      <c r="U122" s="19" t="s">
        <v>596</v>
      </c>
    </row>
    <row r="123" spans="1:21" ht="60">
      <c r="A123" s="19" t="s">
        <v>230</v>
      </c>
      <c r="B123" s="174"/>
      <c r="C123" s="8" t="s">
        <v>155</v>
      </c>
      <c r="D123" s="19" t="s">
        <v>231</v>
      </c>
      <c r="E123" s="113" t="s">
        <v>180</v>
      </c>
      <c r="F123" s="75" t="s">
        <v>81</v>
      </c>
      <c r="G123" s="15">
        <v>10</v>
      </c>
      <c r="H123" s="15">
        <v>10</v>
      </c>
      <c r="I123" s="15"/>
      <c r="J123" s="15"/>
      <c r="K123" s="15"/>
      <c r="L123" s="15"/>
      <c r="M123" s="15"/>
      <c r="N123" s="15"/>
      <c r="O123" s="15">
        <v>10</v>
      </c>
      <c r="P123" s="15">
        <v>10</v>
      </c>
      <c r="Q123" s="15">
        <v>10</v>
      </c>
      <c r="R123" s="15">
        <v>23</v>
      </c>
      <c r="S123" s="15">
        <f t="shared" si="16"/>
        <v>30</v>
      </c>
      <c r="T123" s="15">
        <f t="shared" si="16"/>
        <v>43</v>
      </c>
      <c r="U123" s="19" t="s">
        <v>596</v>
      </c>
    </row>
    <row r="124" spans="1:21" ht="60">
      <c r="A124" s="19" t="s">
        <v>232</v>
      </c>
      <c r="B124" s="174"/>
      <c r="C124" s="8" t="s">
        <v>156</v>
      </c>
      <c r="D124" s="19" t="s">
        <v>233</v>
      </c>
      <c r="E124" s="113" t="s">
        <v>180</v>
      </c>
      <c r="F124" s="75" t="s">
        <v>81</v>
      </c>
      <c r="G124" s="15">
        <v>5</v>
      </c>
      <c r="H124" s="15">
        <v>5</v>
      </c>
      <c r="I124" s="15"/>
      <c r="J124" s="15"/>
      <c r="K124" s="15"/>
      <c r="L124" s="15"/>
      <c r="M124" s="15"/>
      <c r="N124" s="15"/>
      <c r="O124" s="15">
        <v>5</v>
      </c>
      <c r="P124" s="15">
        <v>5</v>
      </c>
      <c r="Q124" s="15">
        <v>5</v>
      </c>
      <c r="R124" s="15">
        <v>5</v>
      </c>
      <c r="S124" s="15">
        <f t="shared" si="16"/>
        <v>15</v>
      </c>
      <c r="T124" s="15">
        <f t="shared" si="16"/>
        <v>15</v>
      </c>
      <c r="U124" s="19" t="s">
        <v>596</v>
      </c>
    </row>
    <row r="125" spans="1:21" ht="75">
      <c r="A125" s="19" t="s">
        <v>234</v>
      </c>
      <c r="B125" s="174"/>
      <c r="C125" s="27" t="s">
        <v>157</v>
      </c>
      <c r="D125" s="19" t="s">
        <v>235</v>
      </c>
      <c r="E125" s="113" t="s">
        <v>180</v>
      </c>
      <c r="F125" s="75" t="s">
        <v>81</v>
      </c>
      <c r="G125" s="15">
        <v>1</v>
      </c>
      <c r="H125" s="15">
        <v>1</v>
      </c>
      <c r="I125" s="15"/>
      <c r="J125" s="15"/>
      <c r="K125" s="15"/>
      <c r="L125" s="15"/>
      <c r="M125" s="15"/>
      <c r="N125" s="15"/>
      <c r="O125" s="15">
        <v>1</v>
      </c>
      <c r="P125" s="15">
        <v>1</v>
      </c>
      <c r="Q125" s="75">
        <v>0</v>
      </c>
      <c r="R125" s="75">
        <v>0</v>
      </c>
      <c r="S125" s="15">
        <f t="shared" si="16"/>
        <v>2</v>
      </c>
      <c r="T125" s="15">
        <f t="shared" si="16"/>
        <v>2</v>
      </c>
      <c r="U125" s="19" t="s">
        <v>596</v>
      </c>
    </row>
    <row r="126" spans="1:21" ht="75">
      <c r="A126" s="19" t="s">
        <v>236</v>
      </c>
      <c r="B126" s="174"/>
      <c r="C126" s="8" t="s">
        <v>158</v>
      </c>
      <c r="D126" s="19" t="s">
        <v>237</v>
      </c>
      <c r="E126" s="113" t="s">
        <v>180</v>
      </c>
      <c r="F126" s="75" t="s">
        <v>81</v>
      </c>
      <c r="G126" s="15">
        <v>2</v>
      </c>
      <c r="H126" s="15">
        <v>2</v>
      </c>
      <c r="I126" s="15"/>
      <c r="J126" s="15"/>
      <c r="K126" s="15"/>
      <c r="L126" s="15"/>
      <c r="M126" s="15"/>
      <c r="N126" s="15"/>
      <c r="O126" s="15">
        <v>7.4</v>
      </c>
      <c r="P126" s="15">
        <v>7.4</v>
      </c>
      <c r="Q126" s="15">
        <v>15</v>
      </c>
      <c r="R126" s="15">
        <v>2</v>
      </c>
      <c r="S126" s="15">
        <f>G126+O126+Q126</f>
        <v>24.4</v>
      </c>
      <c r="T126" s="15">
        <f>H126+P126+R126</f>
        <v>11.4</v>
      </c>
      <c r="U126" s="19" t="s">
        <v>596</v>
      </c>
    </row>
    <row r="127" spans="1:21" ht="75">
      <c r="A127" s="19" t="s">
        <v>238</v>
      </c>
      <c r="B127" s="174"/>
      <c r="C127" s="18" t="s">
        <v>159</v>
      </c>
      <c r="D127" s="19" t="s">
        <v>239</v>
      </c>
      <c r="E127" s="113" t="s">
        <v>180</v>
      </c>
      <c r="F127" s="75" t="s">
        <v>81</v>
      </c>
      <c r="G127" s="15">
        <v>2</v>
      </c>
      <c r="H127" s="15">
        <v>2</v>
      </c>
      <c r="I127" s="15"/>
      <c r="J127" s="15"/>
      <c r="K127" s="15"/>
      <c r="L127" s="15"/>
      <c r="M127" s="15"/>
      <c r="N127" s="15"/>
      <c r="O127" s="15">
        <v>2</v>
      </c>
      <c r="P127" s="15">
        <v>2</v>
      </c>
      <c r="Q127" s="15">
        <v>2</v>
      </c>
      <c r="R127" s="15">
        <v>2</v>
      </c>
      <c r="S127" s="15">
        <f t="shared" si="16"/>
        <v>6</v>
      </c>
      <c r="T127" s="15">
        <f t="shared" si="16"/>
        <v>6</v>
      </c>
      <c r="U127" s="19" t="s">
        <v>596</v>
      </c>
    </row>
    <row r="128" spans="1:21" ht="60">
      <c r="A128" s="19" t="s">
        <v>240</v>
      </c>
      <c r="B128" s="174"/>
      <c r="C128" s="8" t="s">
        <v>160</v>
      </c>
      <c r="D128" s="19" t="s">
        <v>241</v>
      </c>
      <c r="E128" s="113" t="s">
        <v>180</v>
      </c>
      <c r="F128" s="75" t="s">
        <v>81</v>
      </c>
      <c r="G128" s="15">
        <v>1</v>
      </c>
      <c r="H128" s="15">
        <v>1</v>
      </c>
      <c r="I128" s="15"/>
      <c r="J128" s="15"/>
      <c r="K128" s="15"/>
      <c r="L128" s="15"/>
      <c r="M128" s="15"/>
      <c r="N128" s="15"/>
      <c r="O128" s="15">
        <v>1</v>
      </c>
      <c r="P128" s="15">
        <v>1</v>
      </c>
      <c r="Q128" s="75">
        <v>0</v>
      </c>
      <c r="R128" s="75">
        <v>0</v>
      </c>
      <c r="S128" s="15">
        <f t="shared" si="16"/>
        <v>2</v>
      </c>
      <c r="T128" s="15">
        <f t="shared" si="16"/>
        <v>2</v>
      </c>
      <c r="U128" s="19" t="s">
        <v>596</v>
      </c>
    </row>
    <row r="129" spans="1:21" ht="75">
      <c r="A129" s="19" t="s">
        <v>242</v>
      </c>
      <c r="B129" s="174"/>
      <c r="C129" s="18" t="s">
        <v>161</v>
      </c>
      <c r="D129" s="19" t="s">
        <v>243</v>
      </c>
      <c r="E129" s="113" t="s">
        <v>180</v>
      </c>
      <c r="F129" s="75" t="s">
        <v>81</v>
      </c>
      <c r="G129" s="15">
        <v>3</v>
      </c>
      <c r="H129" s="15">
        <v>3</v>
      </c>
      <c r="I129" s="15"/>
      <c r="J129" s="15"/>
      <c r="K129" s="15"/>
      <c r="L129" s="15"/>
      <c r="M129" s="15"/>
      <c r="N129" s="15"/>
      <c r="O129" s="15">
        <v>3</v>
      </c>
      <c r="P129" s="15">
        <v>3</v>
      </c>
      <c r="Q129" s="15">
        <v>5</v>
      </c>
      <c r="R129" s="15">
        <v>5</v>
      </c>
      <c r="S129" s="15">
        <f t="shared" si="16"/>
        <v>11</v>
      </c>
      <c r="T129" s="15">
        <f t="shared" si="16"/>
        <v>11</v>
      </c>
      <c r="U129" s="19" t="s">
        <v>596</v>
      </c>
    </row>
    <row r="130" spans="1:21" ht="63" customHeight="1">
      <c r="A130" s="19" t="s">
        <v>244</v>
      </c>
      <c r="B130" s="174"/>
      <c r="C130" s="27" t="s">
        <v>124</v>
      </c>
      <c r="D130" s="19" t="s">
        <v>245</v>
      </c>
      <c r="E130" s="113" t="s">
        <v>180</v>
      </c>
      <c r="F130" s="75" t="s">
        <v>81</v>
      </c>
      <c r="G130" s="15">
        <v>390</v>
      </c>
      <c r="H130" s="15">
        <v>390</v>
      </c>
      <c r="I130" s="15"/>
      <c r="J130" s="15"/>
      <c r="K130" s="15"/>
      <c r="L130" s="15"/>
      <c r="M130" s="15"/>
      <c r="N130" s="15"/>
      <c r="O130" s="15">
        <v>539.6</v>
      </c>
      <c r="P130" s="15">
        <v>539.6</v>
      </c>
      <c r="Q130" s="15">
        <v>300</v>
      </c>
      <c r="R130" s="15">
        <v>300</v>
      </c>
      <c r="S130" s="15">
        <f>G130+O130+Q130</f>
        <v>1229.5999999999999</v>
      </c>
      <c r="T130" s="15">
        <f>H130+P130+R130</f>
        <v>1229.5999999999999</v>
      </c>
      <c r="U130" s="19" t="s">
        <v>596</v>
      </c>
    </row>
    <row r="131" spans="1:21" ht="134.25" customHeight="1">
      <c r="A131" s="19" t="s">
        <v>246</v>
      </c>
      <c r="B131" s="174"/>
      <c r="C131" s="27" t="s">
        <v>328</v>
      </c>
      <c r="D131" s="75" t="s">
        <v>101</v>
      </c>
      <c r="E131" s="113" t="s">
        <v>180</v>
      </c>
      <c r="F131" s="75" t="s">
        <v>81</v>
      </c>
      <c r="G131" s="15">
        <v>210</v>
      </c>
      <c r="H131" s="15">
        <v>210</v>
      </c>
      <c r="I131" s="15"/>
      <c r="J131" s="15"/>
      <c r="K131" s="15"/>
      <c r="L131" s="15"/>
      <c r="M131" s="15"/>
      <c r="N131" s="15"/>
      <c r="O131" s="15">
        <v>2020.9</v>
      </c>
      <c r="P131" s="15">
        <v>2020.9</v>
      </c>
      <c r="Q131" s="15">
        <v>500</v>
      </c>
      <c r="R131" s="15">
        <v>521</v>
      </c>
      <c r="S131" s="15">
        <f t="shared" si="16"/>
        <v>2730.9</v>
      </c>
      <c r="T131" s="15">
        <f t="shared" si="16"/>
        <v>2751.9</v>
      </c>
      <c r="U131" s="19" t="s">
        <v>596</v>
      </c>
    </row>
    <row r="132" spans="1:21" ht="53.25" customHeight="1">
      <c r="A132" s="19" t="s">
        <v>247</v>
      </c>
      <c r="B132" s="174"/>
      <c r="C132" s="8" t="s">
        <v>329</v>
      </c>
      <c r="D132" s="75" t="s">
        <v>101</v>
      </c>
      <c r="E132" s="113" t="s">
        <v>180</v>
      </c>
      <c r="F132" s="75" t="s">
        <v>81</v>
      </c>
      <c r="G132" s="75">
        <v>24.6</v>
      </c>
      <c r="H132" s="75">
        <v>24.6</v>
      </c>
      <c r="I132" s="75"/>
      <c r="J132" s="75"/>
      <c r="K132" s="75"/>
      <c r="L132" s="75"/>
      <c r="M132" s="75"/>
      <c r="N132" s="75"/>
      <c r="O132" s="15">
        <v>13</v>
      </c>
      <c r="P132" s="15">
        <v>13</v>
      </c>
      <c r="Q132" s="15">
        <v>318.8</v>
      </c>
      <c r="R132" s="15">
        <v>370.5</v>
      </c>
      <c r="S132" s="15">
        <f>G132+O132+Q132</f>
        <v>356.40000000000003</v>
      </c>
      <c r="T132" s="15">
        <f>H132+P132+R132</f>
        <v>408.1</v>
      </c>
      <c r="U132" s="19" t="s">
        <v>596</v>
      </c>
    </row>
    <row r="133" spans="1:21" ht="36" customHeight="1">
      <c r="A133" s="19" t="s">
        <v>248</v>
      </c>
      <c r="B133" s="174"/>
      <c r="C133" s="8" t="s">
        <v>162</v>
      </c>
      <c r="D133" s="75" t="s">
        <v>101</v>
      </c>
      <c r="E133" s="113" t="s">
        <v>180</v>
      </c>
      <c r="F133" s="75" t="s">
        <v>81</v>
      </c>
      <c r="G133" s="15">
        <v>48</v>
      </c>
      <c r="H133" s="15">
        <v>48</v>
      </c>
      <c r="I133" s="15"/>
      <c r="J133" s="15"/>
      <c r="K133" s="15"/>
      <c r="L133" s="15"/>
      <c r="M133" s="15"/>
      <c r="N133" s="15"/>
      <c r="O133" s="15">
        <v>48</v>
      </c>
      <c r="P133" s="15">
        <v>48</v>
      </c>
      <c r="Q133" s="15">
        <v>48</v>
      </c>
      <c r="R133" s="15">
        <v>48</v>
      </c>
      <c r="S133" s="15">
        <f t="shared" si="16"/>
        <v>144</v>
      </c>
      <c r="T133" s="15">
        <f t="shared" si="16"/>
        <v>144</v>
      </c>
      <c r="U133" s="19" t="s">
        <v>596</v>
      </c>
    </row>
    <row r="134" spans="1:21" ht="45">
      <c r="A134" s="19" t="s">
        <v>249</v>
      </c>
      <c r="B134" s="174"/>
      <c r="C134" s="19" t="s">
        <v>635</v>
      </c>
      <c r="D134" s="75" t="s">
        <v>250</v>
      </c>
      <c r="E134" s="113" t="s">
        <v>180</v>
      </c>
      <c r="F134" s="75" t="s">
        <v>81</v>
      </c>
      <c r="G134" s="75">
        <v>0</v>
      </c>
      <c r="H134" s="75">
        <v>0</v>
      </c>
      <c r="I134" s="75"/>
      <c r="J134" s="75"/>
      <c r="K134" s="75"/>
      <c r="L134" s="75"/>
      <c r="M134" s="75"/>
      <c r="N134" s="75"/>
      <c r="O134" s="75">
        <v>0</v>
      </c>
      <c r="P134" s="75">
        <v>0</v>
      </c>
      <c r="Q134" s="15">
        <v>300</v>
      </c>
      <c r="R134" s="15">
        <v>300</v>
      </c>
      <c r="S134" s="15">
        <f t="shared" si="16"/>
        <v>300</v>
      </c>
      <c r="T134" s="15">
        <f t="shared" si="16"/>
        <v>300</v>
      </c>
      <c r="U134" s="19" t="s">
        <v>596</v>
      </c>
    </row>
    <row r="135" spans="1:21" ht="45">
      <c r="A135" s="19" t="s">
        <v>251</v>
      </c>
      <c r="B135" s="174"/>
      <c r="C135" s="19" t="s">
        <v>252</v>
      </c>
      <c r="D135" s="75" t="s">
        <v>250</v>
      </c>
      <c r="E135" s="113" t="s">
        <v>180</v>
      </c>
      <c r="F135" s="75" t="s">
        <v>81</v>
      </c>
      <c r="G135" s="75">
        <v>0</v>
      </c>
      <c r="H135" s="75">
        <v>0</v>
      </c>
      <c r="I135" s="75"/>
      <c r="J135" s="75"/>
      <c r="K135" s="75"/>
      <c r="L135" s="75"/>
      <c r="M135" s="75"/>
      <c r="N135" s="75"/>
      <c r="O135" s="75">
        <v>0</v>
      </c>
      <c r="P135" s="75">
        <v>0</v>
      </c>
      <c r="Q135" s="15">
        <v>250</v>
      </c>
      <c r="R135" s="15">
        <v>250</v>
      </c>
      <c r="S135" s="15">
        <f t="shared" si="16"/>
        <v>250</v>
      </c>
      <c r="T135" s="15">
        <f t="shared" si="16"/>
        <v>250</v>
      </c>
      <c r="U135" s="19" t="s">
        <v>596</v>
      </c>
    </row>
    <row r="136" spans="1:21" ht="65.25" customHeight="1">
      <c r="A136" s="19" t="s">
        <v>253</v>
      </c>
      <c r="B136" s="174"/>
      <c r="C136" s="19" t="s">
        <v>639</v>
      </c>
      <c r="D136" s="75" t="s">
        <v>250</v>
      </c>
      <c r="E136" s="113" t="s">
        <v>180</v>
      </c>
      <c r="F136" s="75" t="s">
        <v>81</v>
      </c>
      <c r="G136" s="75">
        <v>0</v>
      </c>
      <c r="H136" s="75">
        <v>0</v>
      </c>
      <c r="I136" s="75"/>
      <c r="J136" s="75"/>
      <c r="K136" s="75"/>
      <c r="L136" s="75"/>
      <c r="M136" s="75"/>
      <c r="N136" s="75"/>
      <c r="O136" s="75">
        <v>0</v>
      </c>
      <c r="P136" s="75">
        <v>0</v>
      </c>
      <c r="Q136" s="15">
        <v>300</v>
      </c>
      <c r="R136" s="15">
        <v>300</v>
      </c>
      <c r="S136" s="15">
        <f t="shared" ref="S136:S141" si="17">G136+O136+Q136</f>
        <v>300</v>
      </c>
      <c r="T136" s="15">
        <f t="shared" si="16"/>
        <v>300</v>
      </c>
      <c r="U136" s="19" t="s">
        <v>596</v>
      </c>
    </row>
    <row r="137" spans="1:21" ht="45.75" customHeight="1">
      <c r="A137" s="19" t="s">
        <v>254</v>
      </c>
      <c r="B137" s="174"/>
      <c r="C137" s="19" t="s">
        <v>561</v>
      </c>
      <c r="D137" s="75" t="s">
        <v>250</v>
      </c>
      <c r="E137" s="113" t="s">
        <v>180</v>
      </c>
      <c r="F137" s="75" t="s">
        <v>81</v>
      </c>
      <c r="G137" s="75">
        <v>0</v>
      </c>
      <c r="H137" s="75">
        <v>0</v>
      </c>
      <c r="I137" s="75"/>
      <c r="J137" s="75"/>
      <c r="K137" s="75"/>
      <c r="L137" s="75"/>
      <c r="M137" s="75"/>
      <c r="N137" s="75"/>
      <c r="O137" s="75">
        <v>0</v>
      </c>
      <c r="P137" s="75">
        <v>0</v>
      </c>
      <c r="Q137" s="15">
        <v>100</v>
      </c>
      <c r="R137" s="15">
        <v>100</v>
      </c>
      <c r="S137" s="15">
        <f t="shared" si="17"/>
        <v>100</v>
      </c>
      <c r="T137" s="15">
        <f>H137+P137+R137</f>
        <v>100</v>
      </c>
      <c r="U137" s="19" t="s">
        <v>596</v>
      </c>
    </row>
    <row r="138" spans="1:21" ht="34.5" customHeight="1">
      <c r="A138" s="19" t="s">
        <v>565</v>
      </c>
      <c r="B138" s="174"/>
      <c r="C138" s="19" t="s">
        <v>562</v>
      </c>
      <c r="D138" s="87" t="s">
        <v>250</v>
      </c>
      <c r="E138" s="113" t="s">
        <v>180</v>
      </c>
      <c r="F138" s="87" t="s">
        <v>81</v>
      </c>
      <c r="G138" s="87">
        <v>0</v>
      </c>
      <c r="H138" s="87">
        <v>0</v>
      </c>
      <c r="I138" s="87"/>
      <c r="J138" s="87"/>
      <c r="K138" s="87"/>
      <c r="L138" s="87"/>
      <c r="M138" s="87"/>
      <c r="N138" s="87"/>
      <c r="O138" s="87">
        <v>0</v>
      </c>
      <c r="P138" s="87">
        <v>0</v>
      </c>
      <c r="Q138" s="15">
        <v>350</v>
      </c>
      <c r="R138" s="15">
        <v>0</v>
      </c>
      <c r="S138" s="15">
        <f t="shared" si="17"/>
        <v>350</v>
      </c>
      <c r="T138" s="15">
        <f>H138+P138+R138</f>
        <v>0</v>
      </c>
      <c r="U138" s="19" t="s">
        <v>596</v>
      </c>
    </row>
    <row r="139" spans="1:21" ht="33.75" customHeight="1">
      <c r="A139" s="19" t="s">
        <v>566</v>
      </c>
      <c r="B139" s="174"/>
      <c r="C139" s="19" t="s">
        <v>563</v>
      </c>
      <c r="D139" s="87" t="s">
        <v>250</v>
      </c>
      <c r="E139" s="113" t="s">
        <v>180</v>
      </c>
      <c r="F139" s="87" t="s">
        <v>81</v>
      </c>
      <c r="G139" s="87">
        <v>0</v>
      </c>
      <c r="H139" s="87">
        <v>0</v>
      </c>
      <c r="I139" s="87"/>
      <c r="J139" s="87"/>
      <c r="K139" s="87"/>
      <c r="L139" s="87"/>
      <c r="M139" s="87"/>
      <c r="N139" s="87"/>
      <c r="O139" s="87">
        <v>0</v>
      </c>
      <c r="P139" s="87">
        <v>0</v>
      </c>
      <c r="Q139" s="15">
        <v>50</v>
      </c>
      <c r="R139" s="15">
        <v>50</v>
      </c>
      <c r="S139" s="15">
        <f t="shared" si="17"/>
        <v>50</v>
      </c>
      <c r="T139" s="15">
        <f>H139+P139+R139</f>
        <v>50</v>
      </c>
      <c r="U139" s="19" t="s">
        <v>596</v>
      </c>
    </row>
    <row r="140" spans="1:21" ht="47.25" customHeight="1">
      <c r="A140" s="19" t="s">
        <v>567</v>
      </c>
      <c r="B140" s="174"/>
      <c r="C140" s="19" t="s">
        <v>255</v>
      </c>
      <c r="D140" s="87" t="s">
        <v>250</v>
      </c>
      <c r="E140" s="113" t="s">
        <v>180</v>
      </c>
      <c r="F140" s="87" t="s">
        <v>81</v>
      </c>
      <c r="G140" s="87">
        <v>0</v>
      </c>
      <c r="H140" s="87">
        <v>0</v>
      </c>
      <c r="I140" s="87"/>
      <c r="J140" s="87"/>
      <c r="K140" s="87"/>
      <c r="L140" s="87"/>
      <c r="M140" s="87"/>
      <c r="N140" s="87"/>
      <c r="O140" s="87">
        <v>0</v>
      </c>
      <c r="P140" s="87">
        <v>0</v>
      </c>
      <c r="Q140" s="15">
        <v>500</v>
      </c>
      <c r="R140" s="15">
        <v>421.7</v>
      </c>
      <c r="S140" s="15">
        <f t="shared" si="17"/>
        <v>500</v>
      </c>
      <c r="T140" s="15">
        <f>H140+P140+R140</f>
        <v>421.7</v>
      </c>
      <c r="U140" s="19" t="s">
        <v>596</v>
      </c>
    </row>
    <row r="141" spans="1:21" ht="93.75" customHeight="1">
      <c r="A141" s="19" t="s">
        <v>568</v>
      </c>
      <c r="B141" s="174"/>
      <c r="C141" s="19" t="s">
        <v>564</v>
      </c>
      <c r="D141" s="87" t="s">
        <v>250</v>
      </c>
      <c r="E141" s="113" t="s">
        <v>180</v>
      </c>
      <c r="F141" s="87" t="s">
        <v>81</v>
      </c>
      <c r="G141" s="87">
        <v>0</v>
      </c>
      <c r="H141" s="87">
        <v>0</v>
      </c>
      <c r="I141" s="87"/>
      <c r="J141" s="87"/>
      <c r="K141" s="87"/>
      <c r="L141" s="87"/>
      <c r="M141" s="87"/>
      <c r="N141" s="87"/>
      <c r="O141" s="87">
        <v>0</v>
      </c>
      <c r="P141" s="87">
        <v>0</v>
      </c>
      <c r="Q141" s="15">
        <v>0</v>
      </c>
      <c r="R141" s="15">
        <v>0</v>
      </c>
      <c r="S141" s="15">
        <f t="shared" si="17"/>
        <v>0</v>
      </c>
      <c r="T141" s="15">
        <f>H141+P141+R141</f>
        <v>0</v>
      </c>
      <c r="U141" s="19" t="s">
        <v>596</v>
      </c>
    </row>
    <row r="142" spans="1:21" ht="17.25" customHeight="1">
      <c r="A142" s="19"/>
      <c r="B142" s="175"/>
      <c r="C142" s="20" t="s">
        <v>314</v>
      </c>
      <c r="D142" s="19"/>
      <c r="E142" s="111"/>
      <c r="F142" s="19"/>
      <c r="G142" s="15">
        <f>SUM(G90:G141)</f>
        <v>1067</v>
      </c>
      <c r="H142" s="15">
        <f>SUM(H90:H141)</f>
        <v>1067</v>
      </c>
      <c r="I142" s="15">
        <f t="shared" ref="I142:N142" si="18">SUM(I90:I137)</f>
        <v>0</v>
      </c>
      <c r="J142" s="15">
        <f t="shared" si="18"/>
        <v>0</v>
      </c>
      <c r="K142" s="15">
        <f t="shared" si="18"/>
        <v>0</v>
      </c>
      <c r="L142" s="15">
        <f t="shared" si="18"/>
        <v>0</v>
      </c>
      <c r="M142" s="15">
        <f t="shared" si="18"/>
        <v>0</v>
      </c>
      <c r="N142" s="15">
        <f t="shared" si="18"/>
        <v>0</v>
      </c>
      <c r="O142" s="15">
        <f>SUM(O90:O141)</f>
        <v>3993.2000000000003</v>
      </c>
      <c r="P142" s="15">
        <f>SUM(P90:P141)</f>
        <v>3993.2000000000003</v>
      </c>
      <c r="Q142" s="15">
        <f>SUM(Q90:Q141)</f>
        <v>4215</v>
      </c>
      <c r="R142" s="15">
        <f>SUM(R90:R141)</f>
        <v>4836</v>
      </c>
      <c r="S142" s="15">
        <f>SUM(S90:S138)+S139+S140+S141</f>
        <v>9275.1999999999989</v>
      </c>
      <c r="T142" s="15">
        <f>SUM(T90:T138)+T139+T140+T141</f>
        <v>9896.2000000000007</v>
      </c>
      <c r="U142" s="19"/>
    </row>
    <row r="143" spans="1:21" hidden="1">
      <c r="A143" s="30"/>
      <c r="B143" s="22"/>
      <c r="C143" s="22"/>
      <c r="D143" s="22"/>
      <c r="E143" s="118"/>
      <c r="F143" s="22"/>
      <c r="G143" s="22"/>
      <c r="H143" s="22"/>
      <c r="I143" s="22"/>
      <c r="J143" s="22"/>
      <c r="K143" s="22"/>
      <c r="L143" s="22"/>
      <c r="M143" s="22"/>
      <c r="N143" s="22"/>
      <c r="O143" s="22"/>
      <c r="P143" s="22"/>
      <c r="Q143" s="22"/>
      <c r="R143" s="22"/>
      <c r="S143" s="22"/>
      <c r="T143" s="22"/>
      <c r="U143" s="22"/>
    </row>
    <row r="144" spans="1:21" hidden="1">
      <c r="A144" s="29"/>
      <c r="B144" s="22"/>
      <c r="C144" s="22"/>
      <c r="D144" s="22"/>
      <c r="E144" s="118"/>
      <c r="F144" s="22"/>
      <c r="G144" s="22"/>
      <c r="H144" s="22"/>
      <c r="I144" s="22"/>
      <c r="J144" s="22"/>
      <c r="K144" s="22"/>
      <c r="L144" s="22"/>
      <c r="M144" s="22"/>
      <c r="N144" s="22"/>
      <c r="O144" s="22"/>
      <c r="P144" s="22"/>
      <c r="Q144" s="22"/>
      <c r="R144" s="22"/>
      <c r="S144" s="22"/>
      <c r="T144" s="22"/>
      <c r="U144" s="22"/>
    </row>
    <row r="145" spans="1:21" ht="3.75" hidden="1" customHeight="1">
      <c r="A145" s="176" t="s">
        <v>30</v>
      </c>
      <c r="B145" s="176"/>
      <c r="C145" s="176"/>
      <c r="D145" s="176"/>
      <c r="E145" s="176"/>
      <c r="F145" s="176"/>
      <c r="G145" s="176"/>
      <c r="H145" s="176"/>
      <c r="I145" s="176"/>
      <c r="J145" s="176"/>
      <c r="K145" s="176"/>
      <c r="L145" s="176"/>
      <c r="M145" s="176"/>
      <c r="N145" s="176"/>
      <c r="O145" s="176"/>
      <c r="P145" s="176"/>
      <c r="Q145" s="176"/>
      <c r="R145" s="176"/>
      <c r="S145" s="176"/>
      <c r="T145" s="176"/>
      <c r="U145" s="176"/>
    </row>
    <row r="146" spans="1:21" ht="15" customHeight="1">
      <c r="A146" s="161" t="s">
        <v>12</v>
      </c>
      <c r="B146" s="161" t="s">
        <v>13</v>
      </c>
      <c r="C146" s="161" t="s">
        <v>14</v>
      </c>
      <c r="D146" s="161" t="s">
        <v>15</v>
      </c>
      <c r="E146" s="161" t="s">
        <v>16</v>
      </c>
      <c r="F146" s="161" t="s">
        <v>17</v>
      </c>
      <c r="G146" s="190" t="s">
        <v>11</v>
      </c>
      <c r="H146" s="191"/>
      <c r="I146" s="191"/>
      <c r="J146" s="191"/>
      <c r="K146" s="191"/>
      <c r="L146" s="191"/>
      <c r="M146" s="191"/>
      <c r="N146" s="191"/>
      <c r="O146" s="191"/>
      <c r="P146" s="191"/>
      <c r="Q146" s="191"/>
      <c r="R146" s="191"/>
      <c r="S146" s="191"/>
      <c r="T146" s="192"/>
      <c r="U146" s="161" t="s">
        <v>9</v>
      </c>
    </row>
    <row r="147" spans="1:21">
      <c r="A147" s="161"/>
      <c r="B147" s="161"/>
      <c r="C147" s="161"/>
      <c r="D147" s="161"/>
      <c r="E147" s="161"/>
      <c r="F147" s="161"/>
      <c r="G147" s="162" t="s">
        <v>10</v>
      </c>
      <c r="H147" s="163"/>
      <c r="I147" s="13"/>
      <c r="J147" s="13"/>
      <c r="K147" s="13"/>
      <c r="L147" s="13"/>
      <c r="M147" s="13"/>
      <c r="N147" s="14"/>
      <c r="O147" s="161" t="s">
        <v>6</v>
      </c>
      <c r="P147" s="161"/>
      <c r="Q147" s="161" t="s">
        <v>7</v>
      </c>
      <c r="R147" s="161"/>
      <c r="S147" s="161" t="s">
        <v>8</v>
      </c>
      <c r="T147" s="161"/>
      <c r="U147" s="161"/>
    </row>
    <row r="148" spans="1:21">
      <c r="A148" s="161"/>
      <c r="B148" s="161"/>
      <c r="C148" s="161"/>
      <c r="D148" s="161"/>
      <c r="E148" s="161"/>
      <c r="F148" s="161"/>
      <c r="G148" s="164"/>
      <c r="H148" s="165"/>
      <c r="I148" s="12" t="s">
        <v>3</v>
      </c>
      <c r="J148" s="14"/>
      <c r="K148" s="12" t="s">
        <v>4</v>
      </c>
      <c r="L148" s="14"/>
      <c r="M148" s="12" t="s">
        <v>5</v>
      </c>
      <c r="N148" s="14"/>
      <c r="O148" s="161"/>
      <c r="P148" s="161"/>
      <c r="Q148" s="161"/>
      <c r="R148" s="161"/>
      <c r="S148" s="161"/>
      <c r="T148" s="161"/>
      <c r="U148" s="161"/>
    </row>
    <row r="149" spans="1:21">
      <c r="A149" s="161"/>
      <c r="B149" s="161"/>
      <c r="C149" s="161"/>
      <c r="D149" s="161"/>
      <c r="E149" s="161"/>
      <c r="F149" s="161"/>
      <c r="G149" s="69" t="s">
        <v>1</v>
      </c>
      <c r="H149" s="69" t="s">
        <v>2</v>
      </c>
      <c r="I149" s="69" t="s">
        <v>1</v>
      </c>
      <c r="J149" s="69" t="s">
        <v>2</v>
      </c>
      <c r="K149" s="69" t="s">
        <v>1</v>
      </c>
      <c r="L149" s="69" t="s">
        <v>2</v>
      </c>
      <c r="M149" s="69" t="s">
        <v>1</v>
      </c>
      <c r="N149" s="69" t="s">
        <v>2</v>
      </c>
      <c r="O149" s="69" t="s">
        <v>1</v>
      </c>
      <c r="P149" s="69" t="s">
        <v>2</v>
      </c>
      <c r="Q149" s="69" t="s">
        <v>1</v>
      </c>
      <c r="R149" s="69" t="s">
        <v>2</v>
      </c>
      <c r="S149" s="69" t="s">
        <v>1</v>
      </c>
      <c r="T149" s="69" t="s">
        <v>2</v>
      </c>
      <c r="U149" s="161"/>
    </row>
    <row r="150" spans="1:21">
      <c r="A150" s="113">
        <v>1</v>
      </c>
      <c r="B150" s="113">
        <v>2</v>
      </c>
      <c r="C150" s="113">
        <v>3</v>
      </c>
      <c r="D150" s="113">
        <v>4</v>
      </c>
      <c r="E150" s="113">
        <v>5</v>
      </c>
      <c r="F150" s="113">
        <v>6</v>
      </c>
      <c r="G150" s="113">
        <v>7</v>
      </c>
      <c r="H150" s="113">
        <v>8</v>
      </c>
      <c r="I150" s="113">
        <v>9</v>
      </c>
      <c r="J150" s="113">
        <v>10</v>
      </c>
      <c r="K150" s="113">
        <v>11</v>
      </c>
      <c r="L150" s="113">
        <v>12</v>
      </c>
      <c r="M150" s="113">
        <v>13</v>
      </c>
      <c r="N150" s="113">
        <v>14</v>
      </c>
      <c r="O150" s="113">
        <v>9</v>
      </c>
      <c r="P150" s="113">
        <v>10</v>
      </c>
      <c r="Q150" s="113">
        <v>11</v>
      </c>
      <c r="R150" s="113">
        <v>12</v>
      </c>
      <c r="S150" s="113">
        <v>19</v>
      </c>
      <c r="T150" s="113">
        <v>20</v>
      </c>
      <c r="U150" s="113">
        <v>13</v>
      </c>
    </row>
    <row r="151" spans="1:21" ht="18.75">
      <c r="A151" s="185" t="s">
        <v>627</v>
      </c>
      <c r="B151" s="185"/>
      <c r="C151" s="185"/>
      <c r="D151" s="185"/>
      <c r="E151" s="185"/>
      <c r="F151" s="185"/>
      <c r="G151" s="185"/>
      <c r="H151" s="185"/>
      <c r="I151" s="185"/>
      <c r="J151" s="185"/>
      <c r="K151" s="185"/>
      <c r="L151" s="185"/>
      <c r="M151" s="185"/>
      <c r="N151" s="185"/>
      <c r="O151" s="185"/>
      <c r="P151" s="185"/>
      <c r="Q151" s="185"/>
      <c r="R151" s="185"/>
      <c r="S151" s="185"/>
      <c r="T151" s="185"/>
      <c r="U151" s="186"/>
    </row>
    <row r="152" spans="1:21" ht="56.25" customHeight="1">
      <c r="A152" s="84" t="s">
        <v>74</v>
      </c>
      <c r="B152" s="166" t="s">
        <v>256</v>
      </c>
      <c r="C152" s="18" t="s">
        <v>257</v>
      </c>
      <c r="D152" s="75" t="s">
        <v>101</v>
      </c>
      <c r="E152" s="113" t="s">
        <v>180</v>
      </c>
      <c r="F152" s="75" t="s">
        <v>81</v>
      </c>
      <c r="G152" s="15">
        <v>25</v>
      </c>
      <c r="H152" s="15">
        <v>25</v>
      </c>
      <c r="I152" s="15"/>
      <c r="J152" s="15"/>
      <c r="K152" s="15"/>
      <c r="L152" s="15"/>
      <c r="M152" s="15"/>
      <c r="N152" s="15"/>
      <c r="O152" s="15">
        <v>15</v>
      </c>
      <c r="P152" s="15">
        <v>15</v>
      </c>
      <c r="Q152" s="15">
        <v>40</v>
      </c>
      <c r="R152" s="15">
        <v>40</v>
      </c>
      <c r="S152" s="15">
        <f t="shared" ref="S152:T156" si="19">G152+O152+Q152</f>
        <v>80</v>
      </c>
      <c r="T152" s="15">
        <f t="shared" si="19"/>
        <v>80</v>
      </c>
      <c r="U152" s="19"/>
    </row>
    <row r="153" spans="1:21" ht="43.5" customHeight="1">
      <c r="A153" s="19" t="s">
        <v>91</v>
      </c>
      <c r="B153" s="166"/>
      <c r="C153" s="18" t="s">
        <v>258</v>
      </c>
      <c r="D153" s="75" t="s">
        <v>101</v>
      </c>
      <c r="E153" s="113" t="s">
        <v>180</v>
      </c>
      <c r="F153" s="75" t="s">
        <v>81</v>
      </c>
      <c r="G153" s="15">
        <v>50</v>
      </c>
      <c r="H153" s="15">
        <v>50</v>
      </c>
      <c r="I153" s="15"/>
      <c r="J153" s="15"/>
      <c r="K153" s="15"/>
      <c r="L153" s="15"/>
      <c r="M153" s="15"/>
      <c r="N153" s="15"/>
      <c r="O153" s="15">
        <v>60</v>
      </c>
      <c r="P153" s="15">
        <v>60</v>
      </c>
      <c r="Q153" s="15">
        <v>95</v>
      </c>
      <c r="R153" s="15">
        <v>195</v>
      </c>
      <c r="S153" s="15">
        <f t="shared" si="19"/>
        <v>205</v>
      </c>
      <c r="T153" s="15">
        <f t="shared" si="19"/>
        <v>305</v>
      </c>
      <c r="U153" s="19"/>
    </row>
    <row r="154" spans="1:21" ht="43.5" customHeight="1">
      <c r="A154" s="19" t="s">
        <v>100</v>
      </c>
      <c r="B154" s="166"/>
      <c r="C154" s="8" t="s">
        <v>259</v>
      </c>
      <c r="D154" s="75" t="s">
        <v>101</v>
      </c>
      <c r="E154" s="113" t="s">
        <v>180</v>
      </c>
      <c r="F154" s="75" t="s">
        <v>81</v>
      </c>
      <c r="G154" s="15">
        <v>50</v>
      </c>
      <c r="H154" s="15">
        <v>50</v>
      </c>
      <c r="I154" s="15"/>
      <c r="J154" s="15"/>
      <c r="K154" s="15"/>
      <c r="L154" s="15"/>
      <c r="M154" s="15"/>
      <c r="N154" s="15"/>
      <c r="O154" s="15">
        <v>40</v>
      </c>
      <c r="P154" s="15">
        <v>40</v>
      </c>
      <c r="Q154" s="15">
        <v>30</v>
      </c>
      <c r="R154" s="15">
        <v>70</v>
      </c>
      <c r="S154" s="15">
        <f t="shared" si="19"/>
        <v>120</v>
      </c>
      <c r="T154" s="15">
        <f t="shared" si="19"/>
        <v>160</v>
      </c>
      <c r="U154" s="19"/>
    </row>
    <row r="155" spans="1:21" ht="53.25" customHeight="1">
      <c r="A155" s="19" t="s">
        <v>114</v>
      </c>
      <c r="B155" s="166"/>
      <c r="C155" s="8" t="s">
        <v>330</v>
      </c>
      <c r="D155" s="75" t="s">
        <v>101</v>
      </c>
      <c r="E155" s="113" t="s">
        <v>180</v>
      </c>
      <c r="F155" s="75" t="s">
        <v>81</v>
      </c>
      <c r="G155" s="15">
        <v>25</v>
      </c>
      <c r="H155" s="15">
        <v>25</v>
      </c>
      <c r="I155" s="15"/>
      <c r="J155" s="15"/>
      <c r="K155" s="15"/>
      <c r="L155" s="15"/>
      <c r="M155" s="15"/>
      <c r="N155" s="15"/>
      <c r="O155" s="15">
        <v>20</v>
      </c>
      <c r="P155" s="15">
        <v>20</v>
      </c>
      <c r="Q155" s="15">
        <v>50</v>
      </c>
      <c r="R155" s="15">
        <v>50</v>
      </c>
      <c r="S155" s="15">
        <f t="shared" si="19"/>
        <v>95</v>
      </c>
      <c r="T155" s="15">
        <f t="shared" si="19"/>
        <v>95</v>
      </c>
      <c r="U155" s="19"/>
    </row>
    <row r="156" spans="1:21" ht="45">
      <c r="A156" s="19" t="s">
        <v>115</v>
      </c>
      <c r="B156" s="166"/>
      <c r="C156" s="8" t="s">
        <v>260</v>
      </c>
      <c r="D156" s="75" t="s">
        <v>101</v>
      </c>
      <c r="E156" s="113" t="s">
        <v>180</v>
      </c>
      <c r="F156" s="75" t="s">
        <v>81</v>
      </c>
      <c r="G156" s="15">
        <v>10</v>
      </c>
      <c r="H156" s="15">
        <v>10</v>
      </c>
      <c r="I156" s="15"/>
      <c r="J156" s="15"/>
      <c r="K156" s="15"/>
      <c r="L156" s="15"/>
      <c r="M156" s="15"/>
      <c r="N156" s="15"/>
      <c r="O156" s="15">
        <v>25</v>
      </c>
      <c r="P156" s="15">
        <v>25</v>
      </c>
      <c r="Q156" s="15">
        <v>545</v>
      </c>
      <c r="R156" s="15">
        <v>405</v>
      </c>
      <c r="S156" s="15">
        <f t="shared" si="19"/>
        <v>580</v>
      </c>
      <c r="T156" s="15">
        <f t="shared" si="19"/>
        <v>440</v>
      </c>
      <c r="U156" s="19"/>
    </row>
    <row r="157" spans="1:21" ht="17.25" customHeight="1">
      <c r="A157" s="19"/>
      <c r="B157" s="166"/>
      <c r="C157" s="20" t="s">
        <v>314</v>
      </c>
      <c r="D157" s="19"/>
      <c r="E157" s="111"/>
      <c r="F157" s="19"/>
      <c r="G157" s="31">
        <f>SUM(G152:G156)</f>
        <v>160</v>
      </c>
      <c r="H157" s="31">
        <f>SUM(H152:H156)</f>
        <v>160</v>
      </c>
      <c r="I157" s="31">
        <f t="shared" ref="I157:T157" si="20">SUM(I152:I156)</f>
        <v>0</v>
      </c>
      <c r="J157" s="31">
        <f t="shared" si="20"/>
        <v>0</v>
      </c>
      <c r="K157" s="31">
        <f t="shared" si="20"/>
        <v>0</v>
      </c>
      <c r="L157" s="31">
        <f t="shared" si="20"/>
        <v>0</v>
      </c>
      <c r="M157" s="31">
        <f t="shared" si="20"/>
        <v>0</v>
      </c>
      <c r="N157" s="31">
        <f t="shared" si="20"/>
        <v>0</v>
      </c>
      <c r="O157" s="31">
        <f t="shared" si="20"/>
        <v>160</v>
      </c>
      <c r="P157" s="31">
        <f t="shared" si="20"/>
        <v>160</v>
      </c>
      <c r="Q157" s="31">
        <f t="shared" si="20"/>
        <v>760</v>
      </c>
      <c r="R157" s="31">
        <f t="shared" si="20"/>
        <v>760</v>
      </c>
      <c r="S157" s="31">
        <f t="shared" si="20"/>
        <v>1080</v>
      </c>
      <c r="T157" s="31">
        <f t="shared" si="20"/>
        <v>1080</v>
      </c>
      <c r="U157" s="19"/>
    </row>
    <row r="158" spans="1:21" hidden="1">
      <c r="A158" s="22"/>
      <c r="B158" s="22"/>
      <c r="C158" s="22"/>
      <c r="D158" s="22"/>
      <c r="E158" s="118"/>
      <c r="F158" s="22"/>
      <c r="G158" s="22"/>
      <c r="H158" s="22"/>
      <c r="I158" s="22"/>
      <c r="J158" s="22"/>
      <c r="K158" s="22"/>
      <c r="L158" s="22"/>
      <c r="M158" s="22"/>
      <c r="N158" s="22"/>
      <c r="O158" s="22"/>
      <c r="P158" s="22"/>
      <c r="Q158" s="22"/>
      <c r="R158" s="22"/>
      <c r="S158" s="22"/>
      <c r="T158" s="22"/>
      <c r="U158" s="22"/>
    </row>
    <row r="159" spans="1:21" hidden="1">
      <c r="A159" s="22"/>
      <c r="B159" s="22"/>
      <c r="C159" s="22"/>
      <c r="D159" s="22"/>
      <c r="E159" s="118"/>
      <c r="F159" s="22"/>
      <c r="G159" s="22"/>
      <c r="H159" s="22"/>
      <c r="I159" s="22"/>
      <c r="J159" s="22"/>
      <c r="K159" s="22"/>
      <c r="L159" s="22"/>
      <c r="M159" s="22"/>
      <c r="N159" s="22"/>
      <c r="O159" s="22"/>
      <c r="P159" s="22"/>
      <c r="Q159" s="22"/>
      <c r="R159" s="22"/>
      <c r="S159" s="22"/>
      <c r="T159" s="22"/>
      <c r="U159" s="22"/>
    </row>
    <row r="160" spans="1:21" ht="0.75" customHeight="1">
      <c r="A160" s="167" t="s">
        <v>30</v>
      </c>
      <c r="B160" s="167"/>
      <c r="C160" s="167"/>
      <c r="D160" s="167"/>
      <c r="E160" s="167"/>
      <c r="F160" s="167"/>
      <c r="G160" s="167"/>
      <c r="H160" s="167"/>
      <c r="I160" s="167"/>
      <c r="J160" s="167"/>
      <c r="K160" s="167"/>
      <c r="L160" s="167"/>
      <c r="M160" s="167"/>
      <c r="N160" s="167"/>
      <c r="O160" s="167"/>
      <c r="P160" s="167"/>
      <c r="Q160" s="167"/>
      <c r="R160" s="167"/>
      <c r="S160" s="167"/>
      <c r="T160" s="167"/>
      <c r="U160" s="167"/>
    </row>
    <row r="161" spans="1:21" ht="15.75" hidden="1" customHeight="1">
      <c r="A161" s="161" t="s">
        <v>12</v>
      </c>
      <c r="B161" s="161" t="s">
        <v>13</v>
      </c>
      <c r="C161" s="161" t="s">
        <v>14</v>
      </c>
      <c r="D161" s="161" t="s">
        <v>15</v>
      </c>
      <c r="E161" s="161" t="s">
        <v>16</v>
      </c>
      <c r="F161" s="161" t="s">
        <v>17</v>
      </c>
      <c r="G161" s="161" t="s">
        <v>11</v>
      </c>
      <c r="H161" s="161"/>
      <c r="I161" s="161"/>
      <c r="J161" s="161"/>
      <c r="K161" s="161"/>
      <c r="L161" s="161"/>
      <c r="M161" s="161"/>
      <c r="N161" s="161"/>
      <c r="O161" s="161"/>
      <c r="P161" s="161"/>
      <c r="Q161" s="161"/>
      <c r="R161" s="161"/>
      <c r="S161" s="161"/>
      <c r="T161" s="161"/>
      <c r="U161" s="161" t="s">
        <v>9</v>
      </c>
    </row>
    <row r="162" spans="1:21" ht="18" hidden="1" customHeight="1">
      <c r="A162" s="161"/>
      <c r="B162" s="161"/>
      <c r="C162" s="161"/>
      <c r="D162" s="161"/>
      <c r="E162" s="161"/>
      <c r="F162" s="161"/>
      <c r="G162" s="162" t="s">
        <v>10</v>
      </c>
      <c r="H162" s="163"/>
      <c r="I162" s="13"/>
      <c r="J162" s="13"/>
      <c r="K162" s="13"/>
      <c r="L162" s="13"/>
      <c r="M162" s="13"/>
      <c r="N162" s="14"/>
      <c r="O162" s="161" t="s">
        <v>6</v>
      </c>
      <c r="P162" s="161"/>
      <c r="Q162" s="161" t="s">
        <v>7</v>
      </c>
      <c r="R162" s="161"/>
      <c r="S162" s="161" t="s">
        <v>8</v>
      </c>
      <c r="T162" s="161"/>
      <c r="U162" s="161"/>
    </row>
    <row r="163" spans="1:21" ht="22.5" hidden="1" customHeight="1">
      <c r="A163" s="161"/>
      <c r="B163" s="161"/>
      <c r="C163" s="161"/>
      <c r="D163" s="161"/>
      <c r="E163" s="161"/>
      <c r="F163" s="161"/>
      <c r="G163" s="164"/>
      <c r="H163" s="165"/>
      <c r="I163" s="12" t="s">
        <v>3</v>
      </c>
      <c r="J163" s="14"/>
      <c r="K163" s="12" t="s">
        <v>4</v>
      </c>
      <c r="L163" s="14"/>
      <c r="M163" s="12" t="s">
        <v>5</v>
      </c>
      <c r="N163" s="14"/>
      <c r="O163" s="161"/>
      <c r="P163" s="161"/>
      <c r="Q163" s="161"/>
      <c r="R163" s="161"/>
      <c r="S163" s="161"/>
      <c r="T163" s="161"/>
      <c r="U163" s="161"/>
    </row>
    <row r="164" spans="1:21" ht="19.5" hidden="1" customHeight="1">
      <c r="A164" s="161"/>
      <c r="B164" s="161"/>
      <c r="C164" s="161"/>
      <c r="D164" s="161"/>
      <c r="E164" s="161"/>
      <c r="F164" s="161"/>
      <c r="G164" s="69" t="s">
        <v>1</v>
      </c>
      <c r="H164" s="69" t="s">
        <v>2</v>
      </c>
      <c r="I164" s="69" t="s">
        <v>1</v>
      </c>
      <c r="J164" s="69" t="s">
        <v>2</v>
      </c>
      <c r="K164" s="69" t="s">
        <v>1</v>
      </c>
      <c r="L164" s="69" t="s">
        <v>2</v>
      </c>
      <c r="M164" s="69" t="s">
        <v>1</v>
      </c>
      <c r="N164" s="69" t="s">
        <v>2</v>
      </c>
      <c r="O164" s="69" t="s">
        <v>1</v>
      </c>
      <c r="P164" s="69" t="s">
        <v>2</v>
      </c>
      <c r="Q164" s="69" t="s">
        <v>1</v>
      </c>
      <c r="R164" s="69" t="s">
        <v>2</v>
      </c>
      <c r="S164" s="69" t="s">
        <v>1</v>
      </c>
      <c r="T164" s="69" t="s">
        <v>2</v>
      </c>
      <c r="U164" s="161"/>
    </row>
    <row r="165" spans="1:21" ht="18.75" hidden="1" customHeight="1">
      <c r="A165" s="113">
        <v>1</v>
      </c>
      <c r="B165" s="113">
        <v>2</v>
      </c>
      <c r="C165" s="113">
        <v>3</v>
      </c>
      <c r="D165" s="113">
        <v>4</v>
      </c>
      <c r="E165" s="113">
        <v>5</v>
      </c>
      <c r="F165" s="113">
        <v>6</v>
      </c>
      <c r="G165" s="113">
        <v>7</v>
      </c>
      <c r="H165" s="113">
        <v>8</v>
      </c>
      <c r="I165" s="113">
        <v>9</v>
      </c>
      <c r="J165" s="113">
        <v>10</v>
      </c>
      <c r="K165" s="113">
        <v>11</v>
      </c>
      <c r="L165" s="113">
        <v>12</v>
      </c>
      <c r="M165" s="113">
        <v>13</v>
      </c>
      <c r="N165" s="113">
        <v>14</v>
      </c>
      <c r="O165" s="113">
        <v>9</v>
      </c>
      <c r="P165" s="113">
        <v>10</v>
      </c>
      <c r="Q165" s="113">
        <v>11</v>
      </c>
      <c r="R165" s="113">
        <v>12</v>
      </c>
      <c r="S165" s="113">
        <v>19</v>
      </c>
      <c r="T165" s="113">
        <v>20</v>
      </c>
      <c r="U165" s="113">
        <v>13</v>
      </c>
    </row>
    <row r="166" spans="1:21" ht="18.75">
      <c r="A166" s="187" t="s">
        <v>628</v>
      </c>
      <c r="B166" s="188"/>
      <c r="C166" s="188"/>
      <c r="D166" s="188"/>
      <c r="E166" s="188"/>
      <c r="F166" s="188"/>
      <c r="G166" s="188"/>
      <c r="H166" s="188"/>
      <c r="I166" s="188"/>
      <c r="J166" s="188"/>
      <c r="K166" s="188"/>
      <c r="L166" s="188"/>
      <c r="M166" s="188"/>
      <c r="N166" s="188"/>
      <c r="O166" s="188"/>
      <c r="P166" s="188"/>
      <c r="Q166" s="188"/>
      <c r="R166" s="188"/>
      <c r="S166" s="188"/>
      <c r="T166" s="188"/>
      <c r="U166" s="189"/>
    </row>
    <row r="167" spans="1:21" ht="65.25" customHeight="1">
      <c r="A167" s="19" t="s">
        <v>74</v>
      </c>
      <c r="B167" s="166" t="s">
        <v>261</v>
      </c>
      <c r="C167" s="18" t="s">
        <v>262</v>
      </c>
      <c r="D167" s="17" t="s">
        <v>101</v>
      </c>
      <c r="E167" s="113" t="s">
        <v>531</v>
      </c>
      <c r="F167" s="75" t="s">
        <v>81</v>
      </c>
      <c r="G167" s="15">
        <v>571.4</v>
      </c>
      <c r="H167" s="15">
        <v>571.4</v>
      </c>
      <c r="I167" s="15"/>
      <c r="J167" s="15"/>
      <c r="K167" s="15"/>
      <c r="L167" s="15"/>
      <c r="M167" s="15"/>
      <c r="N167" s="15"/>
      <c r="O167" s="15">
        <v>755.8</v>
      </c>
      <c r="P167" s="15">
        <v>755.8</v>
      </c>
      <c r="Q167" s="15">
        <v>824.5</v>
      </c>
      <c r="R167" s="15">
        <v>824.5</v>
      </c>
      <c r="S167" s="15">
        <f>G167+O167+Q167</f>
        <v>2151.6999999999998</v>
      </c>
      <c r="T167" s="15">
        <f>H167+P167+R167</f>
        <v>2151.6999999999998</v>
      </c>
      <c r="U167" s="19"/>
    </row>
    <row r="168" spans="1:21" ht="78" customHeight="1">
      <c r="A168" s="19" t="s">
        <v>91</v>
      </c>
      <c r="B168" s="166"/>
      <c r="C168" s="18" t="s">
        <v>597</v>
      </c>
      <c r="D168" s="75" t="s">
        <v>96</v>
      </c>
      <c r="E168" s="113" t="s">
        <v>531</v>
      </c>
      <c r="F168" s="75" t="s">
        <v>81</v>
      </c>
      <c r="G168" s="15">
        <v>148</v>
      </c>
      <c r="H168" s="15">
        <v>148</v>
      </c>
      <c r="I168" s="15"/>
      <c r="J168" s="15"/>
      <c r="K168" s="15"/>
      <c r="L168" s="15"/>
      <c r="M168" s="15"/>
      <c r="N168" s="15"/>
      <c r="O168" s="28">
        <v>0</v>
      </c>
      <c r="P168" s="28">
        <v>0</v>
      </c>
      <c r="Q168" s="28">
        <v>0</v>
      </c>
      <c r="R168" s="28">
        <v>0</v>
      </c>
      <c r="S168" s="15">
        <f t="shared" ref="S168:T173" si="21">G168+O168+Q168</f>
        <v>148</v>
      </c>
      <c r="T168" s="15">
        <f t="shared" si="21"/>
        <v>148</v>
      </c>
      <c r="U168" s="19"/>
    </row>
    <row r="169" spans="1:21" ht="74.25" customHeight="1">
      <c r="A169" s="19" t="s">
        <v>100</v>
      </c>
      <c r="B169" s="166"/>
      <c r="C169" s="8" t="s">
        <v>263</v>
      </c>
      <c r="D169" s="75" t="s">
        <v>76</v>
      </c>
      <c r="E169" s="113" t="s">
        <v>531</v>
      </c>
      <c r="F169" s="75" t="s">
        <v>81</v>
      </c>
      <c r="G169" s="75">
        <v>0</v>
      </c>
      <c r="H169" s="75">
        <v>0</v>
      </c>
      <c r="I169" s="75"/>
      <c r="J169" s="75"/>
      <c r="K169" s="75"/>
      <c r="L169" s="75"/>
      <c r="M169" s="75"/>
      <c r="N169" s="75"/>
      <c r="O169" s="75">
        <v>1117.3</v>
      </c>
      <c r="P169" s="75">
        <v>1117.3</v>
      </c>
      <c r="Q169" s="75">
        <v>215.5</v>
      </c>
      <c r="R169" s="75">
        <v>215.5</v>
      </c>
      <c r="S169" s="15">
        <f>G169+O169+Q169</f>
        <v>1332.8</v>
      </c>
      <c r="T169" s="15">
        <f>H169+P169+R169</f>
        <v>1332.8</v>
      </c>
      <c r="U169" s="19"/>
    </row>
    <row r="170" spans="1:21" ht="74.25" customHeight="1">
      <c r="A170" s="19" t="s">
        <v>114</v>
      </c>
      <c r="B170" s="166"/>
      <c r="C170" s="8" t="s">
        <v>266</v>
      </c>
      <c r="D170" s="75" t="s">
        <v>76</v>
      </c>
      <c r="E170" s="113" t="s">
        <v>267</v>
      </c>
      <c r="F170" s="75" t="s">
        <v>81</v>
      </c>
      <c r="G170" s="75">
        <v>0</v>
      </c>
      <c r="H170" s="75">
        <v>0</v>
      </c>
      <c r="I170" s="75"/>
      <c r="J170" s="75"/>
      <c r="K170" s="75"/>
      <c r="L170" s="75"/>
      <c r="M170" s="75"/>
      <c r="N170" s="75"/>
      <c r="O170" s="15">
        <v>50</v>
      </c>
      <c r="P170" s="15">
        <v>50</v>
      </c>
      <c r="Q170" s="75">
        <v>0</v>
      </c>
      <c r="R170" s="75">
        <v>0</v>
      </c>
      <c r="S170" s="15">
        <f t="shared" si="21"/>
        <v>50</v>
      </c>
      <c r="T170" s="15">
        <f t="shared" si="21"/>
        <v>50</v>
      </c>
      <c r="U170" s="19"/>
    </row>
    <row r="171" spans="1:21" ht="120">
      <c r="A171" s="19" t="s">
        <v>115</v>
      </c>
      <c r="B171" s="166"/>
      <c r="C171" s="8" t="s">
        <v>264</v>
      </c>
      <c r="D171" s="75" t="s">
        <v>76</v>
      </c>
      <c r="E171" s="113" t="s">
        <v>532</v>
      </c>
      <c r="F171" s="75" t="s">
        <v>81</v>
      </c>
      <c r="G171" s="28">
        <v>0</v>
      </c>
      <c r="H171" s="28">
        <v>0</v>
      </c>
      <c r="I171" s="15"/>
      <c r="J171" s="15"/>
      <c r="K171" s="15"/>
      <c r="L171" s="15"/>
      <c r="M171" s="15"/>
      <c r="N171" s="15"/>
      <c r="O171" s="15">
        <v>150</v>
      </c>
      <c r="P171" s="15">
        <v>150</v>
      </c>
      <c r="Q171" s="15">
        <v>138</v>
      </c>
      <c r="R171" s="15">
        <v>0</v>
      </c>
      <c r="S171" s="15">
        <f>G171+O171+Q171</f>
        <v>288</v>
      </c>
      <c r="T171" s="15">
        <f>H171+P171+R171</f>
        <v>150</v>
      </c>
      <c r="U171" s="19"/>
    </row>
    <row r="172" spans="1:21" ht="77.25" customHeight="1">
      <c r="A172" s="19" t="s">
        <v>116</v>
      </c>
      <c r="B172" s="166"/>
      <c r="C172" s="8" t="s">
        <v>265</v>
      </c>
      <c r="D172" s="75" t="s">
        <v>76</v>
      </c>
      <c r="E172" s="113" t="s">
        <v>531</v>
      </c>
      <c r="F172" s="75" t="s">
        <v>81</v>
      </c>
      <c r="G172" s="75">
        <v>0</v>
      </c>
      <c r="H172" s="75">
        <v>0</v>
      </c>
      <c r="I172" s="75"/>
      <c r="J172" s="75"/>
      <c r="K172" s="75"/>
      <c r="L172" s="75"/>
      <c r="M172" s="75"/>
      <c r="N172" s="75"/>
      <c r="O172" s="15">
        <v>200</v>
      </c>
      <c r="P172" s="15">
        <v>200</v>
      </c>
      <c r="Q172" s="75">
        <v>0</v>
      </c>
      <c r="R172" s="75">
        <v>0</v>
      </c>
      <c r="S172" s="15">
        <f t="shared" si="21"/>
        <v>200</v>
      </c>
      <c r="T172" s="15">
        <f t="shared" si="21"/>
        <v>200</v>
      </c>
      <c r="U172" s="19"/>
    </row>
    <row r="173" spans="1:21" ht="127.5" customHeight="1">
      <c r="A173" s="19"/>
      <c r="B173" s="166"/>
      <c r="C173" s="8" t="s">
        <v>646</v>
      </c>
      <c r="D173" s="136">
        <v>2017</v>
      </c>
      <c r="E173" s="134" t="s">
        <v>531</v>
      </c>
      <c r="F173" s="134" t="s">
        <v>81</v>
      </c>
      <c r="G173" s="134">
        <v>0</v>
      </c>
      <c r="H173" s="134">
        <v>0</v>
      </c>
      <c r="I173" s="134"/>
      <c r="J173" s="134"/>
      <c r="K173" s="134"/>
      <c r="L173" s="134"/>
      <c r="M173" s="134"/>
      <c r="N173" s="134"/>
      <c r="O173" s="15">
        <v>0</v>
      </c>
      <c r="P173" s="15">
        <v>0</v>
      </c>
      <c r="Q173" s="134">
        <v>0</v>
      </c>
      <c r="R173" s="134">
        <v>41.7</v>
      </c>
      <c r="S173" s="15">
        <f t="shared" si="21"/>
        <v>0</v>
      </c>
      <c r="T173" s="15">
        <f t="shared" si="21"/>
        <v>41.7</v>
      </c>
      <c r="U173" s="19"/>
    </row>
    <row r="174" spans="1:21">
      <c r="A174" s="19"/>
      <c r="B174" s="166"/>
      <c r="C174" s="20" t="s">
        <v>314</v>
      </c>
      <c r="D174" s="19"/>
      <c r="E174" s="111"/>
      <c r="F174" s="19"/>
      <c r="G174" s="31">
        <f>SUM(G167:G173)</f>
        <v>719.4</v>
      </c>
      <c r="H174" s="31">
        <f>SUM(H167:H173)</f>
        <v>719.4</v>
      </c>
      <c r="I174" s="31">
        <f t="shared" ref="I174:N174" si="22">SUM(I167:I172)</f>
        <v>0</v>
      </c>
      <c r="J174" s="31">
        <f t="shared" si="22"/>
        <v>0</v>
      </c>
      <c r="K174" s="31">
        <f t="shared" si="22"/>
        <v>0</v>
      </c>
      <c r="L174" s="31">
        <f t="shared" si="22"/>
        <v>0</v>
      </c>
      <c r="M174" s="31">
        <f t="shared" si="22"/>
        <v>0</v>
      </c>
      <c r="N174" s="31">
        <f t="shared" si="22"/>
        <v>0</v>
      </c>
      <c r="O174" s="31">
        <f t="shared" ref="O174:T174" si="23">SUM(O167:O173)</f>
        <v>2273.1</v>
      </c>
      <c r="P174" s="31">
        <f t="shared" si="23"/>
        <v>2273.1</v>
      </c>
      <c r="Q174" s="31">
        <f t="shared" si="23"/>
        <v>1178</v>
      </c>
      <c r="R174" s="31">
        <f t="shared" si="23"/>
        <v>1081.7</v>
      </c>
      <c r="S174" s="31">
        <f t="shared" si="23"/>
        <v>4170.5</v>
      </c>
      <c r="T174" s="31">
        <f t="shared" si="23"/>
        <v>4074.2</v>
      </c>
      <c r="U174" s="19"/>
    </row>
    <row r="175" spans="1:21" hidden="1">
      <c r="A175" s="22"/>
      <c r="B175" s="22"/>
      <c r="C175" s="22"/>
      <c r="D175" s="22"/>
      <c r="E175" s="118"/>
      <c r="F175" s="22"/>
      <c r="G175" s="22"/>
      <c r="H175" s="22"/>
      <c r="I175" s="22"/>
      <c r="J175" s="22"/>
      <c r="K175" s="22"/>
      <c r="L175" s="22"/>
      <c r="M175" s="22"/>
      <c r="N175" s="22"/>
      <c r="O175" s="22"/>
      <c r="P175" s="22"/>
      <c r="Q175" s="22"/>
      <c r="R175" s="22"/>
      <c r="S175" s="22"/>
      <c r="T175" s="22"/>
      <c r="U175" s="22"/>
    </row>
    <row r="176" spans="1:21" hidden="1">
      <c r="A176" s="22"/>
      <c r="B176" s="22"/>
      <c r="C176" s="22"/>
      <c r="D176" s="22"/>
      <c r="E176" s="118"/>
      <c r="F176" s="22"/>
      <c r="G176" s="22"/>
      <c r="H176" s="22"/>
      <c r="I176" s="22"/>
      <c r="J176" s="22"/>
      <c r="K176" s="22"/>
      <c r="L176" s="22"/>
      <c r="M176" s="22"/>
      <c r="N176" s="22"/>
      <c r="O176" s="22"/>
      <c r="P176" s="22"/>
      <c r="Q176" s="22"/>
      <c r="R176" s="22"/>
      <c r="S176" s="22"/>
      <c r="T176" s="22"/>
      <c r="U176" s="22"/>
    </row>
    <row r="177" spans="1:21" ht="18.75">
      <c r="A177" s="193" t="s">
        <v>629</v>
      </c>
      <c r="B177" s="193"/>
      <c r="C177" s="193"/>
      <c r="D177" s="193"/>
      <c r="E177" s="193"/>
      <c r="F177" s="193"/>
      <c r="G177" s="193"/>
      <c r="H177" s="193"/>
      <c r="I177" s="193"/>
      <c r="J177" s="193"/>
      <c r="K177" s="193"/>
      <c r="L177" s="193"/>
      <c r="M177" s="193"/>
      <c r="N177" s="193"/>
      <c r="O177" s="193"/>
      <c r="P177" s="193"/>
      <c r="Q177" s="193"/>
      <c r="R177" s="193"/>
      <c r="S177" s="193"/>
      <c r="T177" s="193"/>
      <c r="U177" s="193"/>
    </row>
    <row r="178" spans="1:21" hidden="1">
      <c r="A178" s="161" t="s">
        <v>12</v>
      </c>
      <c r="B178" s="161" t="s">
        <v>13</v>
      </c>
      <c r="C178" s="161" t="s">
        <v>14</v>
      </c>
      <c r="D178" s="161" t="s">
        <v>15</v>
      </c>
      <c r="E178" s="161" t="s">
        <v>16</v>
      </c>
      <c r="F178" s="161" t="s">
        <v>17</v>
      </c>
      <c r="G178" s="161" t="s">
        <v>11</v>
      </c>
      <c r="H178" s="161"/>
      <c r="I178" s="161"/>
      <c r="J178" s="161"/>
      <c r="K178" s="161"/>
      <c r="L178" s="161"/>
      <c r="M178" s="161"/>
      <c r="N178" s="161"/>
      <c r="O178" s="161"/>
      <c r="P178" s="161"/>
      <c r="Q178" s="161"/>
      <c r="R178" s="161"/>
      <c r="S178" s="161"/>
      <c r="T178" s="161"/>
      <c r="U178" s="161" t="s">
        <v>9</v>
      </c>
    </row>
    <row r="179" spans="1:21" hidden="1">
      <c r="A179" s="161"/>
      <c r="B179" s="161"/>
      <c r="C179" s="161"/>
      <c r="D179" s="161"/>
      <c r="E179" s="161"/>
      <c r="F179" s="161"/>
      <c r="G179" s="162" t="s">
        <v>10</v>
      </c>
      <c r="H179" s="163"/>
      <c r="I179" s="13"/>
      <c r="J179" s="13"/>
      <c r="K179" s="13"/>
      <c r="L179" s="13"/>
      <c r="M179" s="13"/>
      <c r="N179" s="14"/>
      <c r="O179" s="161" t="s">
        <v>6</v>
      </c>
      <c r="P179" s="161"/>
      <c r="Q179" s="161" t="s">
        <v>7</v>
      </c>
      <c r="R179" s="161"/>
      <c r="S179" s="161" t="s">
        <v>8</v>
      </c>
      <c r="T179" s="161"/>
      <c r="U179" s="161"/>
    </row>
    <row r="180" spans="1:21" hidden="1">
      <c r="A180" s="161"/>
      <c r="B180" s="161"/>
      <c r="C180" s="161"/>
      <c r="D180" s="161"/>
      <c r="E180" s="161"/>
      <c r="F180" s="161"/>
      <c r="G180" s="164"/>
      <c r="H180" s="165"/>
      <c r="I180" s="12" t="s">
        <v>3</v>
      </c>
      <c r="J180" s="14"/>
      <c r="K180" s="12" t="s">
        <v>4</v>
      </c>
      <c r="L180" s="14"/>
      <c r="M180" s="12" t="s">
        <v>5</v>
      </c>
      <c r="N180" s="14"/>
      <c r="O180" s="161"/>
      <c r="P180" s="161"/>
      <c r="Q180" s="161"/>
      <c r="R180" s="161"/>
      <c r="S180" s="161"/>
      <c r="T180" s="161"/>
      <c r="U180" s="161"/>
    </row>
    <row r="181" spans="1:21" hidden="1">
      <c r="A181" s="161"/>
      <c r="B181" s="161"/>
      <c r="C181" s="161"/>
      <c r="D181" s="161"/>
      <c r="E181" s="161"/>
      <c r="F181" s="161"/>
      <c r="G181" s="69" t="s">
        <v>1</v>
      </c>
      <c r="H181" s="69" t="s">
        <v>2</v>
      </c>
      <c r="I181" s="69" t="s">
        <v>1</v>
      </c>
      <c r="J181" s="69" t="s">
        <v>2</v>
      </c>
      <c r="K181" s="69" t="s">
        <v>1</v>
      </c>
      <c r="L181" s="69" t="s">
        <v>2</v>
      </c>
      <c r="M181" s="69" t="s">
        <v>1</v>
      </c>
      <c r="N181" s="69" t="s">
        <v>2</v>
      </c>
      <c r="O181" s="69" t="s">
        <v>1</v>
      </c>
      <c r="P181" s="69" t="s">
        <v>2</v>
      </c>
      <c r="Q181" s="69" t="s">
        <v>1</v>
      </c>
      <c r="R181" s="69" t="s">
        <v>2</v>
      </c>
      <c r="S181" s="69" t="s">
        <v>1</v>
      </c>
      <c r="T181" s="69" t="s">
        <v>2</v>
      </c>
      <c r="U181" s="161"/>
    </row>
    <row r="182" spans="1:21" hidden="1">
      <c r="A182" s="113">
        <v>1</v>
      </c>
      <c r="B182" s="113">
        <v>2</v>
      </c>
      <c r="C182" s="113">
        <v>3</v>
      </c>
      <c r="D182" s="113">
        <v>4</v>
      </c>
      <c r="E182" s="113">
        <v>5</v>
      </c>
      <c r="F182" s="113">
        <v>6</v>
      </c>
      <c r="G182" s="113">
        <v>7</v>
      </c>
      <c r="H182" s="113">
        <v>8</v>
      </c>
      <c r="I182" s="113">
        <v>9</v>
      </c>
      <c r="J182" s="113">
        <v>10</v>
      </c>
      <c r="K182" s="113">
        <v>11</v>
      </c>
      <c r="L182" s="113">
        <v>12</v>
      </c>
      <c r="M182" s="113">
        <v>13</v>
      </c>
      <c r="N182" s="113">
        <v>14</v>
      </c>
      <c r="O182" s="113">
        <v>9</v>
      </c>
      <c r="P182" s="113">
        <v>10</v>
      </c>
      <c r="Q182" s="113">
        <v>11</v>
      </c>
      <c r="R182" s="113">
        <v>12</v>
      </c>
      <c r="S182" s="113">
        <v>19</v>
      </c>
      <c r="T182" s="113">
        <v>20</v>
      </c>
      <c r="U182" s="113">
        <v>13</v>
      </c>
    </row>
    <row r="183" spans="1:21" ht="90">
      <c r="A183" s="19" t="s">
        <v>74</v>
      </c>
      <c r="B183" s="173" t="s">
        <v>268</v>
      </c>
      <c r="C183" s="19" t="s">
        <v>533</v>
      </c>
      <c r="D183" s="75" t="s">
        <v>101</v>
      </c>
      <c r="E183" s="113" t="s">
        <v>180</v>
      </c>
      <c r="F183" s="75" t="s">
        <v>81</v>
      </c>
      <c r="G183" s="15">
        <v>30</v>
      </c>
      <c r="H183" s="15">
        <v>30</v>
      </c>
      <c r="I183" s="15"/>
      <c r="J183" s="15"/>
      <c r="K183" s="15"/>
      <c r="L183" s="15"/>
      <c r="M183" s="15"/>
      <c r="N183" s="15"/>
      <c r="O183" s="15">
        <v>20</v>
      </c>
      <c r="P183" s="15">
        <v>20</v>
      </c>
      <c r="Q183" s="15">
        <v>30</v>
      </c>
      <c r="R183" s="15">
        <v>30</v>
      </c>
      <c r="S183" s="15">
        <f t="shared" ref="S183:T189" si="24">G183+O183+Q183</f>
        <v>80</v>
      </c>
      <c r="T183" s="15">
        <f t="shared" si="24"/>
        <v>80</v>
      </c>
      <c r="U183" s="19"/>
    </row>
    <row r="184" spans="1:21" ht="90" customHeight="1">
      <c r="A184" s="19" t="s">
        <v>91</v>
      </c>
      <c r="B184" s="174"/>
      <c r="C184" s="19" t="s">
        <v>534</v>
      </c>
      <c r="D184" s="75" t="s">
        <v>273</v>
      </c>
      <c r="E184" s="113" t="s">
        <v>180</v>
      </c>
      <c r="F184" s="75" t="s">
        <v>81</v>
      </c>
      <c r="G184" s="15">
        <v>10</v>
      </c>
      <c r="H184" s="15">
        <v>10</v>
      </c>
      <c r="I184" s="75"/>
      <c r="J184" s="75"/>
      <c r="K184" s="75"/>
      <c r="L184" s="75"/>
      <c r="M184" s="75"/>
      <c r="N184" s="75"/>
      <c r="O184" s="75">
        <v>0</v>
      </c>
      <c r="P184" s="75">
        <v>0</v>
      </c>
      <c r="Q184" s="15">
        <v>10</v>
      </c>
      <c r="R184" s="15">
        <v>10</v>
      </c>
      <c r="S184" s="15">
        <f t="shared" si="24"/>
        <v>20</v>
      </c>
      <c r="T184" s="15">
        <f t="shared" si="24"/>
        <v>20</v>
      </c>
      <c r="U184" s="19"/>
    </row>
    <row r="185" spans="1:21" ht="79.5" customHeight="1">
      <c r="A185" s="19" t="s">
        <v>100</v>
      </c>
      <c r="B185" s="174"/>
      <c r="C185" s="19" t="s">
        <v>636</v>
      </c>
      <c r="D185" s="75" t="s">
        <v>273</v>
      </c>
      <c r="E185" s="113" t="s">
        <v>180</v>
      </c>
      <c r="F185" s="75" t="s">
        <v>81</v>
      </c>
      <c r="G185" s="15">
        <v>10</v>
      </c>
      <c r="H185" s="15">
        <v>10</v>
      </c>
      <c r="I185" s="15"/>
      <c r="J185" s="15"/>
      <c r="K185" s="15"/>
      <c r="L185" s="15"/>
      <c r="M185" s="15"/>
      <c r="N185" s="15"/>
      <c r="O185" s="15">
        <v>20</v>
      </c>
      <c r="P185" s="15">
        <v>20</v>
      </c>
      <c r="Q185" s="15">
        <v>25</v>
      </c>
      <c r="R185" s="15">
        <v>25</v>
      </c>
      <c r="S185" s="15">
        <f t="shared" si="24"/>
        <v>55</v>
      </c>
      <c r="T185" s="15">
        <f t="shared" si="24"/>
        <v>55</v>
      </c>
      <c r="U185" s="19"/>
    </row>
    <row r="186" spans="1:21" ht="93" customHeight="1">
      <c r="A186" s="19" t="s">
        <v>114</v>
      </c>
      <c r="B186" s="175"/>
      <c r="C186" s="19" t="s">
        <v>274</v>
      </c>
      <c r="D186" s="75" t="s">
        <v>101</v>
      </c>
      <c r="E186" s="113" t="s">
        <v>180</v>
      </c>
      <c r="F186" s="75" t="s">
        <v>81</v>
      </c>
      <c r="G186" s="15">
        <v>10</v>
      </c>
      <c r="H186" s="15">
        <v>10</v>
      </c>
      <c r="I186" s="15"/>
      <c r="J186" s="15"/>
      <c r="K186" s="15"/>
      <c r="L186" s="15"/>
      <c r="M186" s="15"/>
      <c r="N186" s="15"/>
      <c r="O186" s="15">
        <v>10</v>
      </c>
      <c r="P186" s="15">
        <v>10</v>
      </c>
      <c r="Q186" s="15">
        <v>10</v>
      </c>
      <c r="R186" s="15">
        <v>10</v>
      </c>
      <c r="S186" s="15">
        <f t="shared" si="24"/>
        <v>30</v>
      </c>
      <c r="T186" s="15">
        <f t="shared" si="24"/>
        <v>30</v>
      </c>
      <c r="U186" s="19"/>
    </row>
    <row r="187" spans="1:21" ht="108.75" customHeight="1">
      <c r="A187" s="19" t="s">
        <v>115</v>
      </c>
      <c r="B187" s="19"/>
      <c r="C187" s="19" t="s">
        <v>535</v>
      </c>
      <c r="D187" s="88" t="s">
        <v>101</v>
      </c>
      <c r="E187" s="113" t="s">
        <v>180</v>
      </c>
      <c r="F187" s="75" t="s">
        <v>81</v>
      </c>
      <c r="G187" s="15">
        <v>10</v>
      </c>
      <c r="H187" s="15">
        <v>10</v>
      </c>
      <c r="I187" s="15"/>
      <c r="J187" s="15"/>
      <c r="K187" s="15"/>
      <c r="L187" s="15"/>
      <c r="M187" s="15"/>
      <c r="N187" s="15"/>
      <c r="O187" s="15">
        <v>0</v>
      </c>
      <c r="P187" s="15">
        <v>0</v>
      </c>
      <c r="Q187" s="15">
        <v>30</v>
      </c>
      <c r="R187" s="15">
        <v>30</v>
      </c>
      <c r="S187" s="15">
        <f>G187+O187+Q187</f>
        <v>40</v>
      </c>
      <c r="T187" s="15">
        <f t="shared" si="24"/>
        <v>40</v>
      </c>
      <c r="U187" s="19"/>
    </row>
    <row r="188" spans="1:21" ht="90">
      <c r="A188" s="19" t="s">
        <v>116</v>
      </c>
      <c r="B188" s="19"/>
      <c r="C188" s="19" t="s">
        <v>569</v>
      </c>
      <c r="D188" s="88" t="s">
        <v>101</v>
      </c>
      <c r="E188" s="113" t="s">
        <v>180</v>
      </c>
      <c r="F188" s="88" t="s">
        <v>81</v>
      </c>
      <c r="G188" s="15">
        <v>0</v>
      </c>
      <c r="H188" s="15">
        <v>0</v>
      </c>
      <c r="I188" s="15">
        <v>0</v>
      </c>
      <c r="J188" s="15">
        <v>0</v>
      </c>
      <c r="K188" s="15">
        <v>0</v>
      </c>
      <c r="L188" s="15">
        <v>0</v>
      </c>
      <c r="M188" s="15">
        <v>0</v>
      </c>
      <c r="N188" s="15">
        <v>0</v>
      </c>
      <c r="O188" s="15">
        <v>0</v>
      </c>
      <c r="P188" s="15">
        <v>0</v>
      </c>
      <c r="Q188" s="15">
        <v>0</v>
      </c>
      <c r="R188" s="15">
        <v>0</v>
      </c>
      <c r="S188" s="15">
        <f>G188+O188+Q188</f>
        <v>0</v>
      </c>
      <c r="T188" s="15">
        <v>0</v>
      </c>
      <c r="U188" s="19"/>
    </row>
    <row r="189" spans="1:21">
      <c r="A189" s="19"/>
      <c r="B189" s="19"/>
      <c r="C189" s="20" t="s">
        <v>314</v>
      </c>
      <c r="D189" s="19"/>
      <c r="E189" s="111"/>
      <c r="F189" s="19"/>
      <c r="G189" s="15">
        <f>SUM(G183:G187)</f>
        <v>70</v>
      </c>
      <c r="H189" s="15">
        <f>SUM(H183:H187)</f>
        <v>70</v>
      </c>
      <c r="I189" s="15">
        <f t="shared" ref="I189:R189" si="25">SUM(I183:I187)</f>
        <v>0</v>
      </c>
      <c r="J189" s="15">
        <f t="shared" si="25"/>
        <v>0</v>
      </c>
      <c r="K189" s="15">
        <f t="shared" si="25"/>
        <v>0</v>
      </c>
      <c r="L189" s="15">
        <f t="shared" si="25"/>
        <v>0</v>
      </c>
      <c r="M189" s="15">
        <f t="shared" si="25"/>
        <v>0</v>
      </c>
      <c r="N189" s="15">
        <f t="shared" si="25"/>
        <v>0</v>
      </c>
      <c r="O189" s="15">
        <f t="shared" si="25"/>
        <v>50</v>
      </c>
      <c r="P189" s="15">
        <f t="shared" si="25"/>
        <v>50</v>
      </c>
      <c r="Q189" s="15">
        <f t="shared" si="25"/>
        <v>105</v>
      </c>
      <c r="R189" s="15">
        <f t="shared" si="25"/>
        <v>105</v>
      </c>
      <c r="S189" s="15">
        <f t="shared" si="24"/>
        <v>225</v>
      </c>
      <c r="T189" s="15">
        <f t="shared" si="24"/>
        <v>225</v>
      </c>
      <c r="U189" s="19"/>
    </row>
    <row r="190" spans="1:21" hidden="1">
      <c r="A190" s="32"/>
      <c r="B190" s="22"/>
      <c r="C190" s="22"/>
      <c r="D190" s="22"/>
      <c r="E190" s="118"/>
      <c r="F190" s="22"/>
      <c r="G190" s="22"/>
      <c r="H190" s="22"/>
      <c r="I190" s="22"/>
      <c r="J190" s="22"/>
      <c r="K190" s="22"/>
      <c r="L190" s="22"/>
      <c r="M190" s="22"/>
      <c r="N190" s="22"/>
      <c r="O190" s="22"/>
      <c r="P190" s="22"/>
      <c r="Q190" s="22"/>
      <c r="R190" s="22"/>
      <c r="S190" s="22"/>
      <c r="T190" s="22"/>
      <c r="U190" s="22"/>
    </row>
    <row r="191" spans="1:21" hidden="1">
      <c r="A191" s="22"/>
      <c r="B191" s="22"/>
      <c r="C191" s="22"/>
      <c r="D191" s="22"/>
      <c r="E191" s="118"/>
      <c r="F191" s="22"/>
      <c r="G191" s="22"/>
      <c r="H191" s="22"/>
      <c r="I191" s="22"/>
      <c r="J191" s="22"/>
      <c r="K191" s="22"/>
      <c r="L191" s="22"/>
      <c r="M191" s="22"/>
      <c r="N191" s="22"/>
      <c r="O191" s="22"/>
      <c r="P191" s="22"/>
      <c r="Q191" s="22"/>
      <c r="R191" s="22"/>
      <c r="S191" s="22"/>
      <c r="T191" s="22"/>
      <c r="U191" s="22"/>
    </row>
    <row r="192" spans="1:21" ht="40.5" customHeight="1">
      <c r="A192" s="193" t="s">
        <v>625</v>
      </c>
      <c r="B192" s="193"/>
      <c r="C192" s="193"/>
      <c r="D192" s="193"/>
      <c r="E192" s="193"/>
      <c r="F192" s="193"/>
      <c r="G192" s="193"/>
      <c r="H192" s="193"/>
      <c r="I192" s="193"/>
      <c r="J192" s="193"/>
      <c r="K192" s="193"/>
      <c r="L192" s="193"/>
      <c r="M192" s="193"/>
      <c r="N192" s="193"/>
      <c r="O192" s="193"/>
      <c r="P192" s="193"/>
      <c r="Q192" s="193"/>
      <c r="R192" s="193"/>
      <c r="S192" s="193"/>
      <c r="T192" s="193"/>
      <c r="U192" s="193"/>
    </row>
    <row r="193" spans="1:21">
      <c r="A193" s="161" t="s">
        <v>12</v>
      </c>
      <c r="B193" s="161" t="s">
        <v>13</v>
      </c>
      <c r="C193" s="161" t="s">
        <v>14</v>
      </c>
      <c r="D193" s="161" t="s">
        <v>15</v>
      </c>
      <c r="E193" s="161" t="s">
        <v>16</v>
      </c>
      <c r="F193" s="161" t="s">
        <v>17</v>
      </c>
      <c r="G193" s="161" t="s">
        <v>11</v>
      </c>
      <c r="H193" s="161"/>
      <c r="I193" s="161"/>
      <c r="J193" s="161"/>
      <c r="K193" s="161"/>
      <c r="L193" s="161"/>
      <c r="M193" s="161"/>
      <c r="N193" s="161"/>
      <c r="O193" s="161"/>
      <c r="P193" s="161"/>
      <c r="Q193" s="161"/>
      <c r="R193" s="161"/>
      <c r="S193" s="161"/>
      <c r="T193" s="161"/>
      <c r="U193" s="161" t="s">
        <v>9</v>
      </c>
    </row>
    <row r="194" spans="1:21">
      <c r="A194" s="161"/>
      <c r="B194" s="161"/>
      <c r="C194" s="161"/>
      <c r="D194" s="161"/>
      <c r="E194" s="161"/>
      <c r="F194" s="161"/>
      <c r="G194" s="162" t="s">
        <v>10</v>
      </c>
      <c r="H194" s="163"/>
      <c r="I194" s="13"/>
      <c r="J194" s="13"/>
      <c r="K194" s="13"/>
      <c r="L194" s="13"/>
      <c r="M194" s="13"/>
      <c r="N194" s="14"/>
      <c r="O194" s="161" t="s">
        <v>6</v>
      </c>
      <c r="P194" s="161"/>
      <c r="Q194" s="161" t="s">
        <v>7</v>
      </c>
      <c r="R194" s="161"/>
      <c r="S194" s="161" t="s">
        <v>8</v>
      </c>
      <c r="T194" s="161"/>
      <c r="U194" s="161"/>
    </row>
    <row r="195" spans="1:21">
      <c r="A195" s="161"/>
      <c r="B195" s="161"/>
      <c r="C195" s="161"/>
      <c r="D195" s="161"/>
      <c r="E195" s="161"/>
      <c r="F195" s="161"/>
      <c r="G195" s="164"/>
      <c r="H195" s="165"/>
      <c r="I195" s="12" t="s">
        <v>3</v>
      </c>
      <c r="J195" s="14"/>
      <c r="K195" s="12" t="s">
        <v>4</v>
      </c>
      <c r="L195" s="14"/>
      <c r="M195" s="12" t="s">
        <v>5</v>
      </c>
      <c r="N195" s="14"/>
      <c r="O195" s="161"/>
      <c r="P195" s="161"/>
      <c r="Q195" s="161"/>
      <c r="R195" s="161"/>
      <c r="S195" s="161"/>
      <c r="T195" s="161"/>
      <c r="U195" s="161"/>
    </row>
    <row r="196" spans="1:21">
      <c r="A196" s="161"/>
      <c r="B196" s="161"/>
      <c r="C196" s="161"/>
      <c r="D196" s="161"/>
      <c r="E196" s="161"/>
      <c r="F196" s="161"/>
      <c r="G196" s="69" t="s">
        <v>1</v>
      </c>
      <c r="H196" s="69" t="s">
        <v>2</v>
      </c>
      <c r="I196" s="69" t="s">
        <v>1</v>
      </c>
      <c r="J196" s="69" t="s">
        <v>2</v>
      </c>
      <c r="K196" s="69" t="s">
        <v>1</v>
      </c>
      <c r="L196" s="69" t="s">
        <v>2</v>
      </c>
      <c r="M196" s="69" t="s">
        <v>1</v>
      </c>
      <c r="N196" s="69" t="s">
        <v>2</v>
      </c>
      <c r="O196" s="69" t="s">
        <v>1</v>
      </c>
      <c r="P196" s="69" t="s">
        <v>2</v>
      </c>
      <c r="Q196" s="69" t="s">
        <v>1</v>
      </c>
      <c r="R196" s="69" t="s">
        <v>2</v>
      </c>
      <c r="S196" s="69" t="s">
        <v>1</v>
      </c>
      <c r="T196" s="69" t="s">
        <v>2</v>
      </c>
      <c r="U196" s="161"/>
    </row>
    <row r="197" spans="1:21">
      <c r="A197" s="113">
        <v>1</v>
      </c>
      <c r="B197" s="113">
        <v>2</v>
      </c>
      <c r="C197" s="113">
        <v>3</v>
      </c>
      <c r="D197" s="113">
        <v>4</v>
      </c>
      <c r="E197" s="113">
        <v>5</v>
      </c>
      <c r="F197" s="113">
        <v>6</v>
      </c>
      <c r="G197" s="113">
        <v>7</v>
      </c>
      <c r="H197" s="113">
        <v>8</v>
      </c>
      <c r="I197" s="113">
        <v>9</v>
      </c>
      <c r="J197" s="113">
        <v>10</v>
      </c>
      <c r="K197" s="113">
        <v>11</v>
      </c>
      <c r="L197" s="113">
        <v>12</v>
      </c>
      <c r="M197" s="113">
        <v>13</v>
      </c>
      <c r="N197" s="113">
        <v>14</v>
      </c>
      <c r="O197" s="113">
        <v>9</v>
      </c>
      <c r="P197" s="113">
        <v>10</v>
      </c>
      <c r="Q197" s="113">
        <v>11</v>
      </c>
      <c r="R197" s="113">
        <v>12</v>
      </c>
      <c r="S197" s="113">
        <v>19</v>
      </c>
      <c r="T197" s="113">
        <v>20</v>
      </c>
      <c r="U197" s="113">
        <v>13</v>
      </c>
    </row>
    <row r="198" spans="1:21" ht="15" customHeight="1">
      <c r="A198" s="33" t="s">
        <v>74</v>
      </c>
      <c r="B198" s="194" t="s">
        <v>275</v>
      </c>
      <c r="C198" s="36" t="s">
        <v>269</v>
      </c>
      <c r="D198" s="198" t="s">
        <v>101</v>
      </c>
      <c r="E198" s="170" t="s">
        <v>287</v>
      </c>
      <c r="F198" s="170" t="s">
        <v>81</v>
      </c>
      <c r="G198" s="170">
        <v>1704.4</v>
      </c>
      <c r="H198" s="170">
        <v>1704.4</v>
      </c>
      <c r="I198" s="39"/>
      <c r="J198" s="88"/>
      <c r="K198" s="88"/>
      <c r="L198" s="88"/>
      <c r="M198" s="88"/>
      <c r="N198" s="40"/>
      <c r="O198" s="201">
        <v>1510</v>
      </c>
      <c r="P198" s="201">
        <v>1510</v>
      </c>
      <c r="Q198" s="170">
        <v>1920.4</v>
      </c>
      <c r="R198" s="170">
        <v>1920.4</v>
      </c>
      <c r="S198" s="170">
        <f>G198+O198+Q198</f>
        <v>5134.8</v>
      </c>
      <c r="T198" s="170">
        <f>H198+P198+R198</f>
        <v>5134.8</v>
      </c>
      <c r="U198" s="168"/>
    </row>
    <row r="199" spans="1:21" ht="39">
      <c r="A199" s="34"/>
      <c r="B199" s="195"/>
      <c r="C199" s="37" t="s">
        <v>270</v>
      </c>
      <c r="D199" s="199"/>
      <c r="E199" s="172"/>
      <c r="F199" s="172"/>
      <c r="G199" s="172"/>
      <c r="H199" s="172"/>
      <c r="I199" s="39"/>
      <c r="J199" s="88"/>
      <c r="K199" s="88"/>
      <c r="L199" s="88"/>
      <c r="M199" s="88"/>
      <c r="N199" s="40"/>
      <c r="O199" s="202"/>
      <c r="P199" s="202"/>
      <c r="Q199" s="172"/>
      <c r="R199" s="172"/>
      <c r="S199" s="172"/>
      <c r="T199" s="172"/>
      <c r="U199" s="204"/>
    </row>
    <row r="200" spans="1:21" ht="39">
      <c r="A200" s="34"/>
      <c r="B200" s="195"/>
      <c r="C200" s="37" t="s">
        <v>271</v>
      </c>
      <c r="D200" s="199"/>
      <c r="E200" s="172"/>
      <c r="F200" s="172"/>
      <c r="G200" s="172"/>
      <c r="H200" s="172"/>
      <c r="I200" s="39"/>
      <c r="J200" s="88"/>
      <c r="K200" s="88"/>
      <c r="L200" s="88"/>
      <c r="M200" s="88"/>
      <c r="N200" s="40"/>
      <c r="O200" s="202"/>
      <c r="P200" s="202"/>
      <c r="Q200" s="172"/>
      <c r="R200" s="172"/>
      <c r="S200" s="172"/>
      <c r="T200" s="172"/>
      <c r="U200" s="204"/>
    </row>
    <row r="201" spans="1:21" ht="51.75">
      <c r="A201" s="34"/>
      <c r="B201" s="195"/>
      <c r="C201" s="37" t="s">
        <v>272</v>
      </c>
      <c r="D201" s="199"/>
      <c r="E201" s="172"/>
      <c r="F201" s="172"/>
      <c r="G201" s="172"/>
      <c r="H201" s="172"/>
      <c r="I201" s="39"/>
      <c r="J201" s="88"/>
      <c r="K201" s="88"/>
      <c r="L201" s="88"/>
      <c r="M201" s="88"/>
      <c r="N201" s="40"/>
      <c r="O201" s="202"/>
      <c r="P201" s="202"/>
      <c r="Q201" s="172"/>
      <c r="R201" s="172"/>
      <c r="S201" s="172"/>
      <c r="T201" s="172"/>
      <c r="U201" s="204"/>
    </row>
    <row r="202" spans="1:21">
      <c r="A202" s="34"/>
      <c r="B202" s="95"/>
      <c r="C202" s="37" t="s">
        <v>281</v>
      </c>
      <c r="D202" s="199"/>
      <c r="E202" s="172"/>
      <c r="F202" s="172"/>
      <c r="G202" s="172"/>
      <c r="H202" s="172"/>
      <c r="I202" s="39"/>
      <c r="J202" s="88"/>
      <c r="K202" s="88"/>
      <c r="L202" s="88"/>
      <c r="M202" s="88"/>
      <c r="N202" s="40"/>
      <c r="O202" s="202"/>
      <c r="P202" s="202"/>
      <c r="Q202" s="172"/>
      <c r="R202" s="172"/>
      <c r="S202" s="172"/>
      <c r="T202" s="172"/>
      <c r="U202" s="204"/>
    </row>
    <row r="203" spans="1:21" ht="51.75">
      <c r="A203" s="34"/>
      <c r="B203" s="95"/>
      <c r="C203" s="37" t="s">
        <v>282</v>
      </c>
      <c r="D203" s="199"/>
      <c r="E203" s="172"/>
      <c r="F203" s="172"/>
      <c r="G203" s="172"/>
      <c r="H203" s="172"/>
      <c r="I203" s="39"/>
      <c r="J203" s="88"/>
      <c r="K203" s="88"/>
      <c r="L203" s="88"/>
      <c r="M203" s="88"/>
      <c r="N203" s="40"/>
      <c r="O203" s="202"/>
      <c r="P203" s="202"/>
      <c r="Q203" s="172"/>
      <c r="R203" s="172"/>
      <c r="S203" s="172"/>
      <c r="T203" s="172"/>
      <c r="U203" s="204"/>
    </row>
    <row r="204" spans="1:21" ht="26.25">
      <c r="A204" s="34"/>
      <c r="B204" s="196"/>
      <c r="C204" s="37" t="s">
        <v>283</v>
      </c>
      <c r="D204" s="199"/>
      <c r="E204" s="172"/>
      <c r="F204" s="172"/>
      <c r="G204" s="172"/>
      <c r="H204" s="172"/>
      <c r="I204" s="39"/>
      <c r="J204" s="88"/>
      <c r="K204" s="88"/>
      <c r="L204" s="88"/>
      <c r="M204" s="88"/>
      <c r="N204" s="40"/>
      <c r="O204" s="202"/>
      <c r="P204" s="202"/>
      <c r="Q204" s="172"/>
      <c r="R204" s="172"/>
      <c r="S204" s="172"/>
      <c r="T204" s="172"/>
      <c r="U204" s="204"/>
    </row>
    <row r="205" spans="1:21" ht="51.75">
      <c r="A205" s="34"/>
      <c r="B205" s="196"/>
      <c r="C205" s="93" t="s">
        <v>570</v>
      </c>
      <c r="D205" s="199"/>
      <c r="E205" s="172"/>
      <c r="F205" s="172"/>
      <c r="G205" s="172"/>
      <c r="H205" s="172"/>
      <c r="I205" s="39"/>
      <c r="J205" s="88"/>
      <c r="K205" s="88"/>
      <c r="L205" s="88"/>
      <c r="M205" s="88"/>
      <c r="N205" s="40"/>
      <c r="O205" s="202"/>
      <c r="P205" s="202"/>
      <c r="Q205" s="172"/>
      <c r="R205" s="172"/>
      <c r="S205" s="172"/>
      <c r="T205" s="172"/>
      <c r="U205" s="204"/>
    </row>
    <row r="206" spans="1:21" ht="20.25" customHeight="1">
      <c r="A206" s="34"/>
      <c r="B206" s="196"/>
      <c r="C206" s="93" t="s">
        <v>571</v>
      </c>
      <c r="D206" s="199"/>
      <c r="E206" s="172"/>
      <c r="F206" s="172"/>
      <c r="G206" s="172"/>
      <c r="H206" s="172"/>
      <c r="I206" s="39"/>
      <c r="J206" s="88"/>
      <c r="K206" s="88"/>
      <c r="L206" s="88"/>
      <c r="M206" s="88"/>
      <c r="N206" s="40"/>
      <c r="O206" s="202"/>
      <c r="P206" s="202"/>
      <c r="Q206" s="172"/>
      <c r="R206" s="172"/>
      <c r="S206" s="172"/>
      <c r="T206" s="172"/>
      <c r="U206" s="204"/>
    </row>
    <row r="207" spans="1:21" hidden="1">
      <c r="A207" s="34"/>
      <c r="B207" s="196"/>
      <c r="C207" s="93"/>
      <c r="D207" s="199"/>
      <c r="E207" s="172"/>
      <c r="F207" s="172"/>
      <c r="G207" s="172"/>
      <c r="H207" s="172"/>
      <c r="I207" s="39"/>
      <c r="J207" s="88"/>
      <c r="K207" s="88"/>
      <c r="L207" s="88"/>
      <c r="M207" s="88"/>
      <c r="N207" s="40"/>
      <c r="O207" s="202"/>
      <c r="P207" s="202"/>
      <c r="Q207" s="172"/>
      <c r="R207" s="172"/>
      <c r="S207" s="172"/>
      <c r="T207" s="172"/>
      <c r="U207" s="204"/>
    </row>
    <row r="208" spans="1:21" ht="11.25" customHeight="1">
      <c r="A208" s="34"/>
      <c r="B208" s="197"/>
      <c r="C208" s="93"/>
      <c r="D208" s="200"/>
      <c r="E208" s="171"/>
      <c r="F208" s="171"/>
      <c r="G208" s="171"/>
      <c r="H208" s="171"/>
      <c r="I208" s="39"/>
      <c r="J208" s="88"/>
      <c r="K208" s="88"/>
      <c r="L208" s="88"/>
      <c r="M208" s="88"/>
      <c r="N208" s="40"/>
      <c r="O208" s="203"/>
      <c r="P208" s="203"/>
      <c r="Q208" s="171"/>
      <c r="R208" s="171"/>
      <c r="S208" s="171"/>
      <c r="T208" s="171"/>
      <c r="U208" s="169"/>
    </row>
    <row r="209" spans="1:21" ht="204" customHeight="1">
      <c r="A209" s="41" t="s">
        <v>91</v>
      </c>
      <c r="B209" s="96"/>
      <c r="C209" s="49" t="s">
        <v>536</v>
      </c>
      <c r="D209" s="94" t="s">
        <v>96</v>
      </c>
      <c r="E209" s="40" t="s">
        <v>288</v>
      </c>
      <c r="F209" s="40" t="s">
        <v>289</v>
      </c>
      <c r="G209" s="88">
        <v>221.8</v>
      </c>
      <c r="H209" s="88">
        <v>221.8</v>
      </c>
      <c r="I209" s="39"/>
      <c r="J209" s="88"/>
      <c r="K209" s="88"/>
      <c r="L209" s="88"/>
      <c r="M209" s="88"/>
      <c r="N209" s="40"/>
      <c r="O209" s="88">
        <v>0</v>
      </c>
      <c r="P209" s="40">
        <v>0</v>
      </c>
      <c r="Q209" s="40">
        <v>0</v>
      </c>
      <c r="R209" s="40">
        <v>0</v>
      </c>
      <c r="S209" s="40">
        <f>G209+O209+Q209</f>
        <v>221.8</v>
      </c>
      <c r="T209" s="40">
        <f>H209+P209+R209</f>
        <v>221.8</v>
      </c>
      <c r="U209" s="19"/>
    </row>
    <row r="210" spans="1:21" ht="27.75" customHeight="1">
      <c r="A210" s="71" t="s">
        <v>100</v>
      </c>
      <c r="B210" s="97"/>
      <c r="C210" s="99" t="s">
        <v>290</v>
      </c>
      <c r="D210" s="198" t="s">
        <v>92</v>
      </c>
      <c r="E210" s="170" t="s">
        <v>287</v>
      </c>
      <c r="F210" s="170" t="s">
        <v>289</v>
      </c>
      <c r="G210" s="201">
        <v>1000</v>
      </c>
      <c r="H210" s="201">
        <v>1000</v>
      </c>
      <c r="I210" s="9"/>
      <c r="J210" s="9"/>
      <c r="K210" s="9"/>
      <c r="L210" s="9"/>
      <c r="M210" s="9"/>
      <c r="N210" s="9"/>
      <c r="O210" s="170">
        <v>2749.3</v>
      </c>
      <c r="P210" s="170">
        <v>2749.3</v>
      </c>
      <c r="Q210" s="201">
        <v>3750</v>
      </c>
      <c r="R210" s="201">
        <v>3861</v>
      </c>
      <c r="S210" s="170">
        <f>G210+O210</f>
        <v>3749.3</v>
      </c>
      <c r="T210" s="170">
        <f>H210+P210</f>
        <v>3749.3</v>
      </c>
      <c r="U210" s="168"/>
    </row>
    <row r="211" spans="1:21" ht="54" customHeight="1">
      <c r="A211" s="72"/>
      <c r="B211" s="95"/>
      <c r="C211" s="99" t="s">
        <v>572</v>
      </c>
      <c r="D211" s="199"/>
      <c r="E211" s="172"/>
      <c r="F211" s="172"/>
      <c r="G211" s="202"/>
      <c r="H211" s="202"/>
      <c r="I211" s="9"/>
      <c r="J211" s="9"/>
      <c r="K211" s="9"/>
      <c r="L211" s="9"/>
      <c r="M211" s="9"/>
      <c r="N211" s="9"/>
      <c r="O211" s="172"/>
      <c r="P211" s="172"/>
      <c r="Q211" s="202"/>
      <c r="R211" s="202"/>
      <c r="S211" s="172"/>
      <c r="T211" s="172"/>
      <c r="U211" s="204"/>
    </row>
    <row r="212" spans="1:21" ht="89.25">
      <c r="A212" s="34"/>
      <c r="B212" s="95"/>
      <c r="C212" s="100" t="s">
        <v>573</v>
      </c>
      <c r="D212" s="199"/>
      <c r="E212" s="172"/>
      <c r="F212" s="172"/>
      <c r="G212" s="202"/>
      <c r="H212" s="202"/>
      <c r="I212" s="9"/>
      <c r="J212" s="9"/>
      <c r="K212" s="9"/>
      <c r="L212" s="9"/>
      <c r="M212" s="9"/>
      <c r="N212" s="9"/>
      <c r="O212" s="172"/>
      <c r="P212" s="172"/>
      <c r="Q212" s="202"/>
      <c r="R212" s="202"/>
      <c r="S212" s="172"/>
      <c r="T212" s="172"/>
      <c r="U212" s="204"/>
    </row>
    <row r="213" spans="1:21" ht="78" customHeight="1">
      <c r="A213" s="34"/>
      <c r="B213" s="95"/>
      <c r="C213" s="101" t="s">
        <v>574</v>
      </c>
      <c r="D213" s="199"/>
      <c r="E213" s="172"/>
      <c r="F213" s="172"/>
      <c r="G213" s="202"/>
      <c r="H213" s="202"/>
      <c r="I213" s="9"/>
      <c r="J213" s="9"/>
      <c r="K213" s="9"/>
      <c r="L213" s="9"/>
      <c r="M213" s="9"/>
      <c r="N213" s="9"/>
      <c r="O213" s="172"/>
      <c r="P213" s="172"/>
      <c r="Q213" s="202"/>
      <c r="R213" s="202"/>
      <c r="S213" s="172"/>
      <c r="T213" s="172"/>
      <c r="U213" s="204"/>
    </row>
    <row r="214" spans="1:21" ht="51.75">
      <c r="A214" s="34"/>
      <c r="B214" s="95"/>
      <c r="C214" s="101" t="s">
        <v>575</v>
      </c>
      <c r="D214" s="199"/>
      <c r="E214" s="172"/>
      <c r="F214" s="172"/>
      <c r="G214" s="202"/>
      <c r="H214" s="202"/>
      <c r="I214" s="9"/>
      <c r="J214" s="9"/>
      <c r="K214" s="9"/>
      <c r="L214" s="9"/>
      <c r="M214" s="9"/>
      <c r="N214" s="9"/>
      <c r="O214" s="172"/>
      <c r="P214" s="172"/>
      <c r="Q214" s="202"/>
      <c r="R214" s="202"/>
      <c r="S214" s="172"/>
      <c r="T214" s="172"/>
      <c r="U214" s="204"/>
    </row>
    <row r="215" spans="1:21" ht="106.5" customHeight="1">
      <c r="A215" s="34"/>
      <c r="B215" s="95"/>
      <c r="C215" s="101" t="s">
        <v>576</v>
      </c>
      <c r="D215" s="199"/>
      <c r="E215" s="172"/>
      <c r="F215" s="172"/>
      <c r="G215" s="202"/>
      <c r="H215" s="202"/>
      <c r="I215" s="9"/>
      <c r="J215" s="9"/>
      <c r="K215" s="9"/>
      <c r="L215" s="9"/>
      <c r="M215" s="9"/>
      <c r="N215" s="9"/>
      <c r="O215" s="172"/>
      <c r="P215" s="172"/>
      <c r="Q215" s="202"/>
      <c r="R215" s="202"/>
      <c r="S215" s="172"/>
      <c r="T215" s="172"/>
      <c r="U215" s="204"/>
    </row>
    <row r="216" spans="1:21" ht="30" customHeight="1">
      <c r="A216" s="34"/>
      <c r="B216" s="95"/>
      <c r="C216" s="101" t="s">
        <v>284</v>
      </c>
      <c r="D216" s="199"/>
      <c r="E216" s="172"/>
      <c r="F216" s="172"/>
      <c r="G216" s="202"/>
      <c r="H216" s="202"/>
      <c r="I216" s="9"/>
      <c r="J216" s="9"/>
      <c r="K216" s="9"/>
      <c r="L216" s="9"/>
      <c r="M216" s="9"/>
      <c r="N216" s="9"/>
      <c r="O216" s="172"/>
      <c r="P216" s="172"/>
      <c r="Q216" s="202"/>
      <c r="R216" s="202"/>
      <c r="S216" s="172"/>
      <c r="T216" s="172"/>
      <c r="U216" s="204"/>
    </row>
    <row r="217" spans="1:21" ht="66" customHeight="1">
      <c r="A217" s="34"/>
      <c r="B217" s="95"/>
      <c r="C217" s="101" t="s">
        <v>291</v>
      </c>
      <c r="D217" s="199"/>
      <c r="E217" s="172"/>
      <c r="F217" s="172"/>
      <c r="G217" s="202"/>
      <c r="H217" s="202"/>
      <c r="I217" s="9"/>
      <c r="J217" s="9"/>
      <c r="K217" s="9"/>
      <c r="L217" s="9"/>
      <c r="M217" s="9"/>
      <c r="N217" s="9"/>
      <c r="O217" s="172"/>
      <c r="P217" s="172"/>
      <c r="Q217" s="202"/>
      <c r="R217" s="202"/>
      <c r="S217" s="172"/>
      <c r="T217" s="172"/>
      <c r="U217" s="204"/>
    </row>
    <row r="218" spans="1:21" ht="56.25" customHeight="1">
      <c r="A218" s="34"/>
      <c r="B218" s="95"/>
      <c r="C218" s="101" t="s">
        <v>582</v>
      </c>
      <c r="D218" s="199"/>
      <c r="E218" s="172"/>
      <c r="F218" s="172"/>
      <c r="G218" s="202"/>
      <c r="H218" s="202"/>
      <c r="I218" s="9"/>
      <c r="J218" s="9"/>
      <c r="K218" s="9"/>
      <c r="L218" s="9"/>
      <c r="M218" s="9"/>
      <c r="N218" s="9"/>
      <c r="O218" s="172"/>
      <c r="P218" s="172"/>
      <c r="Q218" s="202"/>
      <c r="R218" s="202"/>
      <c r="S218" s="172"/>
      <c r="T218" s="172"/>
      <c r="U218" s="204"/>
    </row>
    <row r="219" spans="1:21" ht="25.5" customHeight="1">
      <c r="A219" s="34"/>
      <c r="B219" s="95"/>
      <c r="C219" s="101" t="s">
        <v>577</v>
      </c>
      <c r="D219" s="199"/>
      <c r="E219" s="172"/>
      <c r="F219" s="172"/>
      <c r="G219" s="202"/>
      <c r="H219" s="202"/>
      <c r="I219" s="9"/>
      <c r="J219" s="9"/>
      <c r="K219" s="9"/>
      <c r="L219" s="9"/>
      <c r="M219" s="9"/>
      <c r="N219" s="9"/>
      <c r="O219" s="172"/>
      <c r="P219" s="172"/>
      <c r="Q219" s="202"/>
      <c r="R219" s="202"/>
      <c r="S219" s="172"/>
      <c r="T219" s="172"/>
      <c r="U219" s="204"/>
    </row>
    <row r="220" spans="1:21" ht="1.5" customHeight="1">
      <c r="A220" s="34"/>
      <c r="B220" s="95"/>
      <c r="C220" s="101"/>
      <c r="D220" s="199"/>
      <c r="E220" s="172"/>
      <c r="F220" s="172"/>
      <c r="G220" s="202"/>
      <c r="H220" s="202"/>
      <c r="I220" s="9"/>
      <c r="J220" s="9"/>
      <c r="K220" s="9"/>
      <c r="L220" s="9"/>
      <c r="M220" s="9"/>
      <c r="N220" s="9"/>
      <c r="O220" s="172"/>
      <c r="P220" s="172"/>
      <c r="Q220" s="202"/>
      <c r="R220" s="202"/>
      <c r="S220" s="172"/>
      <c r="T220" s="172"/>
      <c r="U220" s="204"/>
    </row>
    <row r="221" spans="1:21" ht="52.5" customHeight="1">
      <c r="A221" s="34"/>
      <c r="B221" s="95"/>
      <c r="C221" s="101" t="s">
        <v>578</v>
      </c>
      <c r="D221" s="199"/>
      <c r="E221" s="172"/>
      <c r="F221" s="172"/>
      <c r="G221" s="202"/>
      <c r="H221" s="202"/>
      <c r="I221" s="9"/>
      <c r="J221" s="9"/>
      <c r="K221" s="9"/>
      <c r="L221" s="9"/>
      <c r="M221" s="9"/>
      <c r="N221" s="9"/>
      <c r="O221" s="172"/>
      <c r="P221" s="172"/>
      <c r="Q221" s="202"/>
      <c r="R221" s="202"/>
      <c r="S221" s="172"/>
      <c r="T221" s="172"/>
      <c r="U221" s="204"/>
    </row>
    <row r="222" spans="1:21" ht="50.25" customHeight="1">
      <c r="A222" s="34"/>
      <c r="B222" s="95"/>
      <c r="C222" s="101" t="s">
        <v>579</v>
      </c>
      <c r="D222" s="199"/>
      <c r="E222" s="172"/>
      <c r="F222" s="172"/>
      <c r="G222" s="202"/>
      <c r="H222" s="202"/>
      <c r="I222" s="9"/>
      <c r="J222" s="9"/>
      <c r="K222" s="9"/>
      <c r="L222" s="9"/>
      <c r="M222" s="9"/>
      <c r="N222" s="9"/>
      <c r="O222" s="172"/>
      <c r="P222" s="172"/>
      <c r="Q222" s="202"/>
      <c r="R222" s="202"/>
      <c r="S222" s="172"/>
      <c r="T222" s="172"/>
      <c r="U222" s="204"/>
    </row>
    <row r="223" spans="1:21" ht="38.25" customHeight="1">
      <c r="A223" s="34"/>
      <c r="B223" s="95"/>
      <c r="C223" s="101" t="s">
        <v>580</v>
      </c>
      <c r="D223" s="199"/>
      <c r="E223" s="172"/>
      <c r="F223" s="172"/>
      <c r="G223" s="202"/>
      <c r="H223" s="202"/>
      <c r="I223" s="9"/>
      <c r="J223" s="9"/>
      <c r="K223" s="9"/>
      <c r="L223" s="9"/>
      <c r="M223" s="9"/>
      <c r="N223" s="9"/>
      <c r="O223" s="172"/>
      <c r="P223" s="172"/>
      <c r="Q223" s="202"/>
      <c r="R223" s="202"/>
      <c r="S223" s="172"/>
      <c r="T223" s="172"/>
      <c r="U223" s="204"/>
    </row>
    <row r="224" spans="1:21" ht="68.25" customHeight="1">
      <c r="A224" s="34"/>
      <c r="B224" s="95"/>
      <c r="C224" s="101" t="s">
        <v>649</v>
      </c>
      <c r="D224" s="199"/>
      <c r="E224" s="172"/>
      <c r="F224" s="172"/>
      <c r="G224" s="202"/>
      <c r="H224" s="202"/>
      <c r="I224" s="9"/>
      <c r="J224" s="9"/>
      <c r="K224" s="9"/>
      <c r="L224" s="9"/>
      <c r="M224" s="9"/>
      <c r="N224" s="9"/>
      <c r="O224" s="172"/>
      <c r="P224" s="172"/>
      <c r="Q224" s="202"/>
      <c r="R224" s="202"/>
      <c r="S224" s="172"/>
      <c r="T224" s="172"/>
      <c r="U224" s="204"/>
    </row>
    <row r="225" spans="1:21" ht="39" customHeight="1">
      <c r="A225" s="34"/>
      <c r="B225" s="95"/>
      <c r="C225" s="102" t="s">
        <v>581</v>
      </c>
      <c r="D225" s="200"/>
      <c r="E225" s="171"/>
      <c r="F225" s="171"/>
      <c r="G225" s="203"/>
      <c r="H225" s="203"/>
      <c r="I225" s="9"/>
      <c r="J225" s="9"/>
      <c r="K225" s="9"/>
      <c r="L225" s="9"/>
      <c r="M225" s="9"/>
      <c r="N225" s="9"/>
      <c r="O225" s="171"/>
      <c r="P225" s="171"/>
      <c r="Q225" s="203"/>
      <c r="R225" s="203"/>
      <c r="S225" s="171"/>
      <c r="T225" s="171"/>
      <c r="U225" s="169"/>
    </row>
    <row r="226" spans="1:21" ht="57.75" customHeight="1">
      <c r="A226" s="19" t="s">
        <v>114</v>
      </c>
      <c r="B226" s="43"/>
      <c r="C226" s="98" t="s">
        <v>292</v>
      </c>
      <c r="D226" s="42" t="s">
        <v>96</v>
      </c>
      <c r="E226" s="110" t="s">
        <v>293</v>
      </c>
      <c r="F226" s="70" t="s">
        <v>289</v>
      </c>
      <c r="G226" s="70">
        <v>270.5</v>
      </c>
      <c r="H226" s="75">
        <v>270.5</v>
      </c>
      <c r="I226" s="75"/>
      <c r="J226" s="75"/>
      <c r="K226" s="75"/>
      <c r="L226" s="75"/>
      <c r="M226" s="75"/>
      <c r="N226" s="75"/>
      <c r="O226" s="75">
        <v>0</v>
      </c>
      <c r="P226" s="75">
        <v>0</v>
      </c>
      <c r="Q226" s="75">
        <v>0</v>
      </c>
      <c r="R226" s="75">
        <v>0</v>
      </c>
      <c r="S226" s="75">
        <f t="shared" ref="S226:T233" si="26">G226+O226+Q226</f>
        <v>270.5</v>
      </c>
      <c r="T226" s="75">
        <f t="shared" si="26"/>
        <v>270.5</v>
      </c>
      <c r="U226" s="19"/>
    </row>
    <row r="227" spans="1:21" ht="54" customHeight="1">
      <c r="A227" s="41" t="s">
        <v>115</v>
      </c>
      <c r="B227" s="43"/>
      <c r="C227" s="18" t="s">
        <v>294</v>
      </c>
      <c r="D227" s="42" t="s">
        <v>96</v>
      </c>
      <c r="E227" s="110" t="s">
        <v>293</v>
      </c>
      <c r="F227" s="70" t="s">
        <v>289</v>
      </c>
      <c r="G227" s="70">
        <v>96.5</v>
      </c>
      <c r="H227" s="75">
        <v>96.5</v>
      </c>
      <c r="I227" s="75"/>
      <c r="J227" s="75"/>
      <c r="K227" s="75"/>
      <c r="L227" s="75"/>
      <c r="M227" s="75"/>
      <c r="N227" s="75"/>
      <c r="O227" s="75">
        <v>0</v>
      </c>
      <c r="P227" s="75">
        <v>0</v>
      </c>
      <c r="Q227" s="75">
        <v>0</v>
      </c>
      <c r="R227" s="75">
        <v>0</v>
      </c>
      <c r="S227" s="75">
        <f t="shared" si="26"/>
        <v>96.5</v>
      </c>
      <c r="T227" s="75">
        <f t="shared" si="26"/>
        <v>96.5</v>
      </c>
      <c r="U227" s="19"/>
    </row>
    <row r="228" spans="1:21" ht="95.25" customHeight="1">
      <c r="A228" s="41" t="s">
        <v>116</v>
      </c>
      <c r="B228" s="43"/>
      <c r="C228" s="8" t="s">
        <v>295</v>
      </c>
      <c r="D228" s="39" t="s">
        <v>76</v>
      </c>
      <c r="E228" s="111" t="s">
        <v>296</v>
      </c>
      <c r="F228" s="70" t="s">
        <v>289</v>
      </c>
      <c r="G228" s="75">
        <v>0</v>
      </c>
      <c r="H228" s="75">
        <v>0</v>
      </c>
      <c r="I228" s="75"/>
      <c r="J228" s="75"/>
      <c r="K228" s="75"/>
      <c r="L228" s="75"/>
      <c r="M228" s="75"/>
      <c r="N228" s="75"/>
      <c r="O228" s="16">
        <v>408.91</v>
      </c>
      <c r="P228" s="16">
        <v>408.91</v>
      </c>
      <c r="Q228" s="75">
        <v>0</v>
      </c>
      <c r="R228" s="75">
        <v>0</v>
      </c>
      <c r="S228" s="15">
        <f t="shared" si="26"/>
        <v>408.91</v>
      </c>
      <c r="T228" s="15">
        <f t="shared" si="26"/>
        <v>408.91</v>
      </c>
      <c r="U228" s="19"/>
    </row>
    <row r="229" spans="1:21" ht="58.5" customHeight="1">
      <c r="A229" s="41" t="s">
        <v>117</v>
      </c>
      <c r="B229" s="43"/>
      <c r="C229" s="8" t="s">
        <v>285</v>
      </c>
      <c r="D229" s="39" t="s">
        <v>297</v>
      </c>
      <c r="E229" s="111" t="s">
        <v>296</v>
      </c>
      <c r="F229" s="70" t="s">
        <v>289</v>
      </c>
      <c r="G229" s="75">
        <v>0</v>
      </c>
      <c r="H229" s="75">
        <v>0</v>
      </c>
      <c r="I229" s="75"/>
      <c r="J229" s="75"/>
      <c r="K229" s="75"/>
      <c r="L229" s="75"/>
      <c r="M229" s="75"/>
      <c r="N229" s="75"/>
      <c r="O229" s="15">
        <v>200</v>
      </c>
      <c r="P229" s="15">
        <v>200</v>
      </c>
      <c r="Q229" s="15">
        <v>200</v>
      </c>
      <c r="R229" s="15">
        <v>200</v>
      </c>
      <c r="S229" s="15">
        <f t="shared" si="26"/>
        <v>400</v>
      </c>
      <c r="T229" s="15">
        <f t="shared" si="26"/>
        <v>400</v>
      </c>
      <c r="U229" s="19"/>
    </row>
    <row r="230" spans="1:21" ht="68.25" customHeight="1">
      <c r="A230" s="44" t="s">
        <v>118</v>
      </c>
      <c r="B230" s="11"/>
      <c r="C230" s="38" t="s">
        <v>286</v>
      </c>
      <c r="D230" s="39" t="s">
        <v>298</v>
      </c>
      <c r="E230" s="111" t="s">
        <v>299</v>
      </c>
      <c r="F230" s="70" t="s">
        <v>289</v>
      </c>
      <c r="G230" s="28">
        <v>0</v>
      </c>
      <c r="H230" s="28">
        <v>0</v>
      </c>
      <c r="I230" s="15"/>
      <c r="J230" s="15"/>
      <c r="K230" s="15"/>
      <c r="L230" s="15"/>
      <c r="M230" s="15"/>
      <c r="N230" s="15"/>
      <c r="O230" s="15">
        <v>950.2</v>
      </c>
      <c r="P230" s="15">
        <v>950.2</v>
      </c>
      <c r="Q230" s="15">
        <v>487</v>
      </c>
      <c r="R230" s="15">
        <v>487</v>
      </c>
      <c r="S230" s="15">
        <f t="shared" si="26"/>
        <v>1437.2</v>
      </c>
      <c r="T230" s="15">
        <f t="shared" si="26"/>
        <v>1437.2</v>
      </c>
      <c r="U230" s="19"/>
    </row>
    <row r="231" spans="1:21" ht="90">
      <c r="A231" s="73" t="s">
        <v>119</v>
      </c>
      <c r="B231" s="19"/>
      <c r="C231" s="35" t="s">
        <v>621</v>
      </c>
      <c r="D231" s="75" t="s">
        <v>76</v>
      </c>
      <c r="E231" s="113" t="s">
        <v>300</v>
      </c>
      <c r="F231" s="70" t="s">
        <v>289</v>
      </c>
      <c r="G231" s="75">
        <v>0</v>
      </c>
      <c r="H231" s="75">
        <v>0</v>
      </c>
      <c r="I231" s="75"/>
      <c r="J231" s="75"/>
      <c r="K231" s="75"/>
      <c r="L231" s="75"/>
      <c r="M231" s="75"/>
      <c r="N231" s="75"/>
      <c r="O231" s="15">
        <v>20</v>
      </c>
      <c r="P231" s="15">
        <v>20</v>
      </c>
      <c r="Q231" s="75">
        <v>0</v>
      </c>
      <c r="R231" s="15">
        <v>30</v>
      </c>
      <c r="S231" s="15">
        <f t="shared" si="26"/>
        <v>20</v>
      </c>
      <c r="T231" s="15">
        <f t="shared" si="26"/>
        <v>50</v>
      </c>
      <c r="U231" s="19"/>
    </row>
    <row r="232" spans="1:21" ht="156" customHeight="1">
      <c r="A232" s="41" t="s">
        <v>122</v>
      </c>
      <c r="B232" s="19"/>
      <c r="C232" s="19" t="s">
        <v>537</v>
      </c>
      <c r="D232" s="75" t="s">
        <v>250</v>
      </c>
      <c r="E232" s="113" t="s">
        <v>300</v>
      </c>
      <c r="F232" s="70" t="s">
        <v>289</v>
      </c>
      <c r="G232" s="75">
        <v>0</v>
      </c>
      <c r="H232" s="75">
        <v>0</v>
      </c>
      <c r="I232" s="75"/>
      <c r="J232" s="75"/>
      <c r="K232" s="75"/>
      <c r="L232" s="75"/>
      <c r="M232" s="75"/>
      <c r="N232" s="75"/>
      <c r="O232" s="15">
        <v>0</v>
      </c>
      <c r="P232" s="15">
        <v>0</v>
      </c>
      <c r="Q232" s="15">
        <v>111</v>
      </c>
      <c r="R232" s="15">
        <v>0</v>
      </c>
      <c r="S232" s="15">
        <f t="shared" si="26"/>
        <v>111</v>
      </c>
      <c r="T232" s="15">
        <f t="shared" si="26"/>
        <v>0</v>
      </c>
      <c r="U232" s="19"/>
    </row>
    <row r="233" spans="1:21" ht="182.25" customHeight="1">
      <c r="A233" s="19" t="s">
        <v>120</v>
      </c>
      <c r="B233" s="19"/>
      <c r="C233" s="19" t="s">
        <v>637</v>
      </c>
      <c r="D233" s="75" t="s">
        <v>250</v>
      </c>
      <c r="E233" s="113" t="s">
        <v>300</v>
      </c>
      <c r="F233" s="75" t="s">
        <v>289</v>
      </c>
      <c r="G233" s="75">
        <v>0</v>
      </c>
      <c r="H233" s="75">
        <v>0</v>
      </c>
      <c r="I233" s="75"/>
      <c r="J233" s="75"/>
      <c r="K233" s="75"/>
      <c r="L233" s="75"/>
      <c r="M233" s="75"/>
      <c r="N233" s="75"/>
      <c r="O233" s="75">
        <v>0</v>
      </c>
      <c r="P233" s="75">
        <v>0</v>
      </c>
      <c r="Q233" s="75">
        <v>192.4</v>
      </c>
      <c r="R233" s="75">
        <v>192.4</v>
      </c>
      <c r="S233" s="75">
        <f t="shared" si="26"/>
        <v>192.4</v>
      </c>
      <c r="T233" s="75">
        <f t="shared" si="26"/>
        <v>192.4</v>
      </c>
      <c r="U233" s="19"/>
    </row>
    <row r="234" spans="1:21" ht="61.5" customHeight="1">
      <c r="A234" s="19" t="s">
        <v>121</v>
      </c>
      <c r="B234" s="19"/>
      <c r="C234" s="19" t="s">
        <v>598</v>
      </c>
      <c r="D234" s="92" t="s">
        <v>250</v>
      </c>
      <c r="E234" s="113" t="s">
        <v>300</v>
      </c>
      <c r="F234" s="92" t="s">
        <v>289</v>
      </c>
      <c r="G234" s="92">
        <v>0</v>
      </c>
      <c r="H234" s="92">
        <v>0</v>
      </c>
      <c r="I234" s="92"/>
      <c r="J234" s="92"/>
      <c r="K234" s="92"/>
      <c r="L234" s="92"/>
      <c r="M234" s="92"/>
      <c r="N234" s="92"/>
      <c r="O234" s="92">
        <v>0</v>
      </c>
      <c r="P234" s="92">
        <v>0</v>
      </c>
      <c r="Q234" s="92">
        <v>180.1</v>
      </c>
      <c r="R234" s="92">
        <v>180.1</v>
      </c>
      <c r="S234" s="92"/>
      <c r="T234" s="92"/>
      <c r="U234" s="19" t="s">
        <v>598</v>
      </c>
    </row>
    <row r="235" spans="1:21" ht="12.75" customHeight="1">
      <c r="A235" s="19"/>
      <c r="B235" s="19"/>
      <c r="C235" s="20" t="s">
        <v>314</v>
      </c>
      <c r="D235" s="19"/>
      <c r="E235" s="111"/>
      <c r="F235" s="19"/>
      <c r="G235" s="74">
        <f>SUM(G198:G233)</f>
        <v>3293.2</v>
      </c>
      <c r="H235" s="74">
        <f>SUM(H198:H233)</f>
        <v>3293.2</v>
      </c>
      <c r="I235" s="74">
        <f t="shared" ref="I235:T235" si="27">SUM(I198:I233)</f>
        <v>0</v>
      </c>
      <c r="J235" s="74">
        <f t="shared" si="27"/>
        <v>0</v>
      </c>
      <c r="K235" s="74">
        <f t="shared" si="27"/>
        <v>0</v>
      </c>
      <c r="L235" s="74">
        <f t="shared" si="27"/>
        <v>0</v>
      </c>
      <c r="M235" s="74">
        <f t="shared" si="27"/>
        <v>0</v>
      </c>
      <c r="N235" s="74">
        <f t="shared" si="27"/>
        <v>0</v>
      </c>
      <c r="O235" s="74">
        <f t="shared" si="27"/>
        <v>5838.41</v>
      </c>
      <c r="P235" s="74">
        <f t="shared" si="27"/>
        <v>5838.41</v>
      </c>
      <c r="Q235" s="74">
        <f>SUM(Q198:Q233)+Q234</f>
        <v>6840.9</v>
      </c>
      <c r="R235" s="91">
        <f>SUM(R198:R233)+R234</f>
        <v>6870.9</v>
      </c>
      <c r="S235" s="74">
        <f t="shared" si="27"/>
        <v>12042.410000000002</v>
      </c>
      <c r="T235" s="74">
        <f t="shared" si="27"/>
        <v>11961.410000000002</v>
      </c>
      <c r="U235" s="19"/>
    </row>
    <row r="236" spans="1:21" hidden="1">
      <c r="A236" s="22"/>
      <c r="B236" s="22"/>
      <c r="C236" s="22"/>
      <c r="D236" s="22"/>
      <c r="E236" s="118"/>
      <c r="F236" s="22"/>
      <c r="G236" s="22"/>
      <c r="H236" s="22"/>
      <c r="I236" s="22"/>
      <c r="J236" s="22"/>
      <c r="K236" s="22"/>
      <c r="L236" s="22"/>
      <c r="M236" s="22"/>
      <c r="N236" s="22"/>
      <c r="O236" s="22"/>
      <c r="P236" s="22"/>
      <c r="Q236" s="22"/>
      <c r="R236" s="22"/>
      <c r="S236" s="22"/>
      <c r="T236" s="22"/>
      <c r="U236" s="22"/>
    </row>
    <row r="237" spans="1:21" hidden="1">
      <c r="A237" s="22"/>
      <c r="B237" s="22"/>
      <c r="C237" s="22"/>
      <c r="D237" s="22"/>
      <c r="E237" s="118"/>
      <c r="F237" s="22"/>
      <c r="G237" s="22"/>
      <c r="H237" s="22"/>
      <c r="I237" s="22"/>
      <c r="J237" s="22"/>
      <c r="K237" s="22"/>
      <c r="L237" s="22"/>
      <c r="M237" s="22"/>
      <c r="N237" s="22"/>
      <c r="O237" s="22"/>
      <c r="P237" s="22"/>
      <c r="Q237" s="22"/>
      <c r="R237" s="22"/>
      <c r="S237" s="22"/>
      <c r="T237" s="22"/>
      <c r="U237" s="22"/>
    </row>
    <row r="238" spans="1:21" hidden="1">
      <c r="A238" s="167" t="s">
        <v>30</v>
      </c>
      <c r="B238" s="167"/>
      <c r="C238" s="167"/>
      <c r="D238" s="167"/>
      <c r="E238" s="167"/>
      <c r="F238" s="167"/>
      <c r="G238" s="167"/>
      <c r="H238" s="167"/>
      <c r="I238" s="167"/>
      <c r="J238" s="167"/>
      <c r="K238" s="167"/>
      <c r="L238" s="167"/>
      <c r="M238" s="167"/>
      <c r="N238" s="167"/>
      <c r="O238" s="167"/>
      <c r="P238" s="167"/>
      <c r="Q238" s="167"/>
      <c r="R238" s="167"/>
      <c r="S238" s="167"/>
      <c r="T238" s="167"/>
      <c r="U238" s="167"/>
    </row>
    <row r="239" spans="1:21">
      <c r="A239" s="161" t="s">
        <v>12</v>
      </c>
      <c r="B239" s="161" t="s">
        <v>13</v>
      </c>
      <c r="C239" s="161" t="s">
        <v>14</v>
      </c>
      <c r="D239" s="161" t="s">
        <v>15</v>
      </c>
      <c r="E239" s="161" t="s">
        <v>16</v>
      </c>
      <c r="F239" s="161" t="s">
        <v>17</v>
      </c>
      <c r="G239" s="161" t="s">
        <v>11</v>
      </c>
      <c r="H239" s="161"/>
      <c r="I239" s="161"/>
      <c r="J239" s="161"/>
      <c r="K239" s="161"/>
      <c r="L239" s="161"/>
      <c r="M239" s="161"/>
      <c r="N239" s="161"/>
      <c r="O239" s="161"/>
      <c r="P239" s="161"/>
      <c r="Q239" s="161"/>
      <c r="R239" s="161"/>
      <c r="S239" s="161"/>
      <c r="T239" s="161"/>
      <c r="U239" s="161" t="s">
        <v>9</v>
      </c>
    </row>
    <row r="240" spans="1:21">
      <c r="A240" s="161"/>
      <c r="B240" s="161"/>
      <c r="C240" s="161"/>
      <c r="D240" s="161"/>
      <c r="E240" s="161"/>
      <c r="F240" s="161"/>
      <c r="G240" s="162" t="s">
        <v>10</v>
      </c>
      <c r="H240" s="163"/>
      <c r="I240" s="13"/>
      <c r="J240" s="13"/>
      <c r="K240" s="13"/>
      <c r="L240" s="13"/>
      <c r="M240" s="13"/>
      <c r="N240" s="14"/>
      <c r="O240" s="161" t="s">
        <v>6</v>
      </c>
      <c r="P240" s="161"/>
      <c r="Q240" s="161" t="s">
        <v>7</v>
      </c>
      <c r="R240" s="161"/>
      <c r="S240" s="161" t="s">
        <v>8</v>
      </c>
      <c r="T240" s="161"/>
      <c r="U240" s="161"/>
    </row>
    <row r="241" spans="1:21">
      <c r="A241" s="161"/>
      <c r="B241" s="161"/>
      <c r="C241" s="161"/>
      <c r="D241" s="161"/>
      <c r="E241" s="161"/>
      <c r="F241" s="161"/>
      <c r="G241" s="164"/>
      <c r="H241" s="165"/>
      <c r="I241" s="12" t="s">
        <v>3</v>
      </c>
      <c r="J241" s="14"/>
      <c r="K241" s="12" t="s">
        <v>4</v>
      </c>
      <c r="L241" s="14"/>
      <c r="M241" s="12" t="s">
        <v>5</v>
      </c>
      <c r="N241" s="14"/>
      <c r="O241" s="161"/>
      <c r="P241" s="161"/>
      <c r="Q241" s="161"/>
      <c r="R241" s="161"/>
      <c r="S241" s="161"/>
      <c r="T241" s="161"/>
      <c r="U241" s="161"/>
    </row>
    <row r="242" spans="1:21">
      <c r="A242" s="161"/>
      <c r="B242" s="161"/>
      <c r="C242" s="161"/>
      <c r="D242" s="161"/>
      <c r="E242" s="161"/>
      <c r="F242" s="161"/>
      <c r="G242" s="69" t="s">
        <v>1</v>
      </c>
      <c r="H242" s="69" t="s">
        <v>2</v>
      </c>
      <c r="I242" s="69" t="s">
        <v>1</v>
      </c>
      <c r="J242" s="69" t="s">
        <v>2</v>
      </c>
      <c r="K242" s="69" t="s">
        <v>1</v>
      </c>
      <c r="L242" s="69" t="s">
        <v>2</v>
      </c>
      <c r="M242" s="69" t="s">
        <v>1</v>
      </c>
      <c r="N242" s="69" t="s">
        <v>2</v>
      </c>
      <c r="O242" s="69" t="s">
        <v>1</v>
      </c>
      <c r="P242" s="69" t="s">
        <v>2</v>
      </c>
      <c r="Q242" s="69" t="s">
        <v>1</v>
      </c>
      <c r="R242" s="69" t="s">
        <v>2</v>
      </c>
      <c r="S242" s="69" t="s">
        <v>1</v>
      </c>
      <c r="T242" s="69" t="s">
        <v>2</v>
      </c>
      <c r="U242" s="161"/>
    </row>
    <row r="243" spans="1:21">
      <c r="A243" s="113">
        <v>1</v>
      </c>
      <c r="B243" s="113">
        <v>2</v>
      </c>
      <c r="C243" s="113">
        <v>3</v>
      </c>
      <c r="D243" s="113">
        <v>4</v>
      </c>
      <c r="E243" s="113">
        <v>5</v>
      </c>
      <c r="F243" s="113">
        <v>6</v>
      </c>
      <c r="G243" s="113">
        <v>7</v>
      </c>
      <c r="H243" s="113">
        <v>8</v>
      </c>
      <c r="I243" s="113">
        <v>9</v>
      </c>
      <c r="J243" s="113">
        <v>10</v>
      </c>
      <c r="K243" s="113">
        <v>11</v>
      </c>
      <c r="L243" s="113">
        <v>12</v>
      </c>
      <c r="M243" s="113">
        <v>13</v>
      </c>
      <c r="N243" s="113">
        <v>14</v>
      </c>
      <c r="O243" s="113">
        <v>9</v>
      </c>
      <c r="P243" s="113">
        <v>10</v>
      </c>
      <c r="Q243" s="113">
        <v>11</v>
      </c>
      <c r="R243" s="113">
        <v>12</v>
      </c>
      <c r="S243" s="113">
        <v>19</v>
      </c>
      <c r="T243" s="113">
        <v>20</v>
      </c>
      <c r="U243" s="113">
        <v>13</v>
      </c>
    </row>
    <row r="244" spans="1:21" ht="18.75">
      <c r="A244" s="187" t="s">
        <v>630</v>
      </c>
      <c r="B244" s="188"/>
      <c r="C244" s="188"/>
      <c r="D244" s="188"/>
      <c r="E244" s="188"/>
      <c r="F244" s="188"/>
      <c r="G244" s="188"/>
      <c r="H244" s="188"/>
      <c r="I244" s="188"/>
      <c r="J244" s="188"/>
      <c r="K244" s="188"/>
      <c r="L244" s="188"/>
      <c r="M244" s="188"/>
      <c r="N244" s="188"/>
      <c r="O244" s="188"/>
      <c r="P244" s="188"/>
      <c r="Q244" s="188"/>
      <c r="R244" s="188"/>
      <c r="S244" s="188"/>
      <c r="T244" s="188"/>
      <c r="U244" s="189"/>
    </row>
    <row r="245" spans="1:21" ht="196.5" customHeight="1">
      <c r="A245" s="41" t="s">
        <v>74</v>
      </c>
      <c r="B245" s="158" t="s">
        <v>302</v>
      </c>
      <c r="C245" s="8" t="s">
        <v>311</v>
      </c>
      <c r="D245" s="75" t="s">
        <v>101</v>
      </c>
      <c r="E245" s="113" t="s">
        <v>312</v>
      </c>
      <c r="F245" s="75" t="s">
        <v>81</v>
      </c>
      <c r="G245" s="15">
        <v>20</v>
      </c>
      <c r="H245" s="15">
        <v>20</v>
      </c>
      <c r="I245" s="15"/>
      <c r="J245" s="15"/>
      <c r="K245" s="15"/>
      <c r="L245" s="15"/>
      <c r="M245" s="15"/>
      <c r="N245" s="15"/>
      <c r="O245" s="15">
        <v>30</v>
      </c>
      <c r="P245" s="15">
        <v>30</v>
      </c>
      <c r="Q245" s="15">
        <v>30</v>
      </c>
      <c r="R245" s="15">
        <v>30</v>
      </c>
      <c r="S245" s="15">
        <f t="shared" ref="S245:T250" si="28">G245+O245+Q245</f>
        <v>80</v>
      </c>
      <c r="T245" s="15">
        <f t="shared" si="28"/>
        <v>80</v>
      </c>
      <c r="U245" s="19"/>
    </row>
    <row r="246" spans="1:21" ht="183" customHeight="1">
      <c r="A246" s="47" t="s">
        <v>91</v>
      </c>
      <c r="B246" s="159"/>
      <c r="C246" s="8" t="s">
        <v>313</v>
      </c>
      <c r="D246" s="75" t="s">
        <v>101</v>
      </c>
      <c r="E246" s="113" t="s">
        <v>312</v>
      </c>
      <c r="F246" s="75" t="s">
        <v>81</v>
      </c>
      <c r="G246" s="15">
        <v>30</v>
      </c>
      <c r="H246" s="15">
        <v>30</v>
      </c>
      <c r="I246" s="15"/>
      <c r="J246" s="15"/>
      <c r="K246" s="15"/>
      <c r="L246" s="15"/>
      <c r="M246" s="15"/>
      <c r="N246" s="15"/>
      <c r="O246" s="15">
        <v>30</v>
      </c>
      <c r="P246" s="15">
        <v>30</v>
      </c>
      <c r="Q246" s="15">
        <v>30</v>
      </c>
      <c r="R246" s="15">
        <v>30</v>
      </c>
      <c r="S246" s="15">
        <f t="shared" si="28"/>
        <v>90</v>
      </c>
      <c r="T246" s="15">
        <f t="shared" si="28"/>
        <v>90</v>
      </c>
      <c r="U246" s="19"/>
    </row>
    <row r="247" spans="1:21" ht="106.5" customHeight="1">
      <c r="A247" s="47" t="s">
        <v>100</v>
      </c>
      <c r="B247" s="159"/>
      <c r="C247" s="8" t="s">
        <v>331</v>
      </c>
      <c r="D247" s="75" t="s">
        <v>250</v>
      </c>
      <c r="E247" s="113" t="s">
        <v>312</v>
      </c>
      <c r="F247" s="75" t="s">
        <v>81</v>
      </c>
      <c r="G247" s="15">
        <v>0</v>
      </c>
      <c r="H247" s="15">
        <v>0</v>
      </c>
      <c r="I247" s="15"/>
      <c r="J247" s="15"/>
      <c r="K247" s="15"/>
      <c r="L247" s="15"/>
      <c r="M247" s="15"/>
      <c r="N247" s="15"/>
      <c r="O247" s="15">
        <v>0</v>
      </c>
      <c r="P247" s="15">
        <v>0</v>
      </c>
      <c r="Q247" s="15">
        <v>15</v>
      </c>
      <c r="R247" s="15">
        <v>15</v>
      </c>
      <c r="S247" s="15">
        <f t="shared" si="28"/>
        <v>15</v>
      </c>
      <c r="T247" s="15">
        <f t="shared" si="28"/>
        <v>15</v>
      </c>
      <c r="U247" s="19"/>
    </row>
    <row r="248" spans="1:21" ht="153">
      <c r="A248" s="25" t="s">
        <v>114</v>
      </c>
      <c r="B248" s="159"/>
      <c r="C248" s="8" t="s">
        <v>303</v>
      </c>
      <c r="D248" s="75" t="s">
        <v>101</v>
      </c>
      <c r="E248" s="113" t="s">
        <v>312</v>
      </c>
      <c r="F248" s="75" t="s">
        <v>81</v>
      </c>
      <c r="G248" s="15">
        <v>10</v>
      </c>
      <c r="H248" s="15">
        <v>10</v>
      </c>
      <c r="I248" s="15"/>
      <c r="J248" s="15"/>
      <c r="K248" s="15"/>
      <c r="L248" s="15"/>
      <c r="M248" s="15"/>
      <c r="N248" s="15"/>
      <c r="O248" s="15">
        <v>20</v>
      </c>
      <c r="P248" s="15">
        <v>20</v>
      </c>
      <c r="Q248" s="15">
        <v>20</v>
      </c>
      <c r="R248" s="15">
        <v>20</v>
      </c>
      <c r="S248" s="15">
        <f t="shared" si="28"/>
        <v>50</v>
      </c>
      <c r="T248" s="15">
        <f t="shared" si="28"/>
        <v>50</v>
      </c>
      <c r="U248" s="19"/>
    </row>
    <row r="249" spans="1:21" ht="116.25" customHeight="1">
      <c r="A249" s="47" t="s">
        <v>115</v>
      </c>
      <c r="B249" s="159"/>
      <c r="C249" s="8" t="s">
        <v>304</v>
      </c>
      <c r="D249" s="75" t="s">
        <v>101</v>
      </c>
      <c r="E249" s="113" t="s">
        <v>312</v>
      </c>
      <c r="F249" s="75" t="s">
        <v>81</v>
      </c>
      <c r="G249" s="15">
        <v>10</v>
      </c>
      <c r="H249" s="15">
        <v>10</v>
      </c>
      <c r="I249" s="15"/>
      <c r="J249" s="15"/>
      <c r="K249" s="15"/>
      <c r="L249" s="15"/>
      <c r="M249" s="15"/>
      <c r="N249" s="15"/>
      <c r="O249" s="15">
        <v>30</v>
      </c>
      <c r="P249" s="15">
        <v>30</v>
      </c>
      <c r="Q249" s="15">
        <v>30</v>
      </c>
      <c r="R249" s="15">
        <v>30</v>
      </c>
      <c r="S249" s="15">
        <f t="shared" si="28"/>
        <v>70</v>
      </c>
      <c r="T249" s="15">
        <f t="shared" si="28"/>
        <v>70</v>
      </c>
      <c r="U249" s="19"/>
    </row>
    <row r="250" spans="1:21" ht="225" customHeight="1">
      <c r="A250" s="47" t="s">
        <v>116</v>
      </c>
      <c r="B250" s="159"/>
      <c r="C250" s="8" t="s">
        <v>305</v>
      </c>
      <c r="D250" s="75" t="s">
        <v>101</v>
      </c>
      <c r="E250" s="113" t="s">
        <v>312</v>
      </c>
      <c r="F250" s="75" t="s">
        <v>81</v>
      </c>
      <c r="G250" s="15">
        <v>20</v>
      </c>
      <c r="H250" s="15">
        <v>20</v>
      </c>
      <c r="I250" s="15"/>
      <c r="J250" s="15"/>
      <c r="K250" s="15"/>
      <c r="L250" s="15"/>
      <c r="M250" s="15"/>
      <c r="N250" s="15"/>
      <c r="O250" s="15">
        <v>45</v>
      </c>
      <c r="P250" s="15">
        <v>45</v>
      </c>
      <c r="Q250" s="15">
        <v>20</v>
      </c>
      <c r="R250" s="15">
        <v>20</v>
      </c>
      <c r="S250" s="15">
        <f t="shared" si="28"/>
        <v>85</v>
      </c>
      <c r="T250" s="15">
        <f t="shared" si="28"/>
        <v>85</v>
      </c>
      <c r="U250" s="19"/>
    </row>
    <row r="251" spans="1:21" ht="77.25">
      <c r="A251" s="205" t="s">
        <v>117</v>
      </c>
      <c r="B251" s="159"/>
      <c r="C251" s="45" t="s">
        <v>306</v>
      </c>
      <c r="D251" s="170" t="s">
        <v>101</v>
      </c>
      <c r="E251" s="170" t="s">
        <v>312</v>
      </c>
      <c r="F251" s="170" t="s">
        <v>81</v>
      </c>
      <c r="G251" s="201">
        <v>10</v>
      </c>
      <c r="H251" s="201">
        <v>10</v>
      </c>
      <c r="I251" s="48"/>
      <c r="J251" s="48"/>
      <c r="K251" s="48"/>
      <c r="L251" s="48"/>
      <c r="M251" s="48"/>
      <c r="N251" s="48"/>
      <c r="O251" s="201">
        <v>20</v>
      </c>
      <c r="P251" s="201">
        <v>20</v>
      </c>
      <c r="Q251" s="201">
        <v>30</v>
      </c>
      <c r="R251" s="201">
        <v>30</v>
      </c>
      <c r="S251" s="201">
        <f>G251+O251+Q251</f>
        <v>60</v>
      </c>
      <c r="T251" s="201">
        <f>H251+P251+R251</f>
        <v>60</v>
      </c>
      <c r="U251" s="168"/>
    </row>
    <row r="252" spans="1:21" ht="26.25">
      <c r="A252" s="206"/>
      <c r="B252" s="159"/>
      <c r="C252" s="46" t="s">
        <v>307</v>
      </c>
      <c r="D252" s="172"/>
      <c r="E252" s="172"/>
      <c r="F252" s="172"/>
      <c r="G252" s="202"/>
      <c r="H252" s="202"/>
      <c r="I252" s="48"/>
      <c r="J252" s="48"/>
      <c r="K252" s="48"/>
      <c r="L252" s="48"/>
      <c r="M252" s="48"/>
      <c r="N252" s="48"/>
      <c r="O252" s="202"/>
      <c r="P252" s="202"/>
      <c r="Q252" s="202"/>
      <c r="R252" s="202"/>
      <c r="S252" s="172"/>
      <c r="T252" s="172"/>
      <c r="U252" s="204"/>
    </row>
    <row r="253" spans="1:21" ht="26.25">
      <c r="A253" s="206"/>
      <c r="B253" s="159"/>
      <c r="C253" s="46" t="s">
        <v>308</v>
      </c>
      <c r="D253" s="172"/>
      <c r="E253" s="172"/>
      <c r="F253" s="172"/>
      <c r="G253" s="202"/>
      <c r="H253" s="202"/>
      <c r="I253" s="48"/>
      <c r="J253" s="48"/>
      <c r="K253" s="48"/>
      <c r="L253" s="48"/>
      <c r="M253" s="48"/>
      <c r="N253" s="48"/>
      <c r="O253" s="202"/>
      <c r="P253" s="202"/>
      <c r="Q253" s="202"/>
      <c r="R253" s="202"/>
      <c r="S253" s="172"/>
      <c r="T253" s="172"/>
      <c r="U253" s="204"/>
    </row>
    <row r="254" spans="1:21" ht="26.25">
      <c r="A254" s="206"/>
      <c r="B254" s="159"/>
      <c r="C254" s="46" t="s">
        <v>309</v>
      </c>
      <c r="D254" s="172"/>
      <c r="E254" s="172"/>
      <c r="F254" s="172"/>
      <c r="G254" s="202"/>
      <c r="H254" s="202"/>
      <c r="I254" s="48"/>
      <c r="J254" s="48"/>
      <c r="K254" s="48"/>
      <c r="L254" s="48"/>
      <c r="M254" s="48"/>
      <c r="N254" s="48"/>
      <c r="O254" s="202"/>
      <c r="P254" s="202"/>
      <c r="Q254" s="202"/>
      <c r="R254" s="202"/>
      <c r="S254" s="172"/>
      <c r="T254" s="172"/>
      <c r="U254" s="204"/>
    </row>
    <row r="255" spans="1:21" ht="26.25">
      <c r="A255" s="206"/>
      <c r="B255" s="159"/>
      <c r="C255" s="46" t="s">
        <v>310</v>
      </c>
      <c r="D255" s="172"/>
      <c r="E255" s="172"/>
      <c r="F255" s="172"/>
      <c r="G255" s="202"/>
      <c r="H255" s="202"/>
      <c r="I255" s="48"/>
      <c r="J255" s="48"/>
      <c r="K255" s="48"/>
      <c r="L255" s="48"/>
      <c r="M255" s="48"/>
      <c r="N255" s="48"/>
      <c r="O255" s="202"/>
      <c r="P255" s="202"/>
      <c r="Q255" s="202"/>
      <c r="R255" s="202"/>
      <c r="S255" s="172"/>
      <c r="T255" s="172"/>
      <c r="U255" s="204"/>
    </row>
    <row r="256" spans="1:21" ht="45">
      <c r="A256" s="207"/>
      <c r="B256" s="160"/>
      <c r="C256" s="19" t="s">
        <v>599</v>
      </c>
      <c r="D256" s="171"/>
      <c r="E256" s="171"/>
      <c r="F256" s="171"/>
      <c r="G256" s="203"/>
      <c r="H256" s="203"/>
      <c r="I256" s="48"/>
      <c r="J256" s="48"/>
      <c r="K256" s="48"/>
      <c r="L256" s="48"/>
      <c r="M256" s="48"/>
      <c r="N256" s="48"/>
      <c r="O256" s="203"/>
      <c r="P256" s="203"/>
      <c r="Q256" s="203"/>
      <c r="R256" s="203"/>
      <c r="S256" s="171"/>
      <c r="T256" s="171"/>
      <c r="U256" s="169"/>
    </row>
    <row r="257" spans="1:21">
      <c r="A257" s="19"/>
      <c r="B257" s="19"/>
      <c r="C257" s="20" t="s">
        <v>314</v>
      </c>
      <c r="D257" s="19"/>
      <c r="E257" s="111"/>
      <c r="F257" s="19"/>
      <c r="G257" s="31">
        <f>SUM(G245:G256)</f>
        <v>100</v>
      </c>
      <c r="H257" s="31">
        <f>SUM(H245:H256)</f>
        <v>100</v>
      </c>
      <c r="I257" s="31">
        <f t="shared" ref="I257:T257" si="29">SUM(I245:I256)</f>
        <v>0</v>
      </c>
      <c r="J257" s="31">
        <f t="shared" si="29"/>
        <v>0</v>
      </c>
      <c r="K257" s="31">
        <f t="shared" si="29"/>
        <v>0</v>
      </c>
      <c r="L257" s="31">
        <f t="shared" si="29"/>
        <v>0</v>
      </c>
      <c r="M257" s="31">
        <f t="shared" si="29"/>
        <v>0</v>
      </c>
      <c r="N257" s="31">
        <f t="shared" si="29"/>
        <v>0</v>
      </c>
      <c r="O257" s="31">
        <f t="shared" si="29"/>
        <v>175</v>
      </c>
      <c r="P257" s="31">
        <f t="shared" si="29"/>
        <v>175</v>
      </c>
      <c r="Q257" s="31">
        <f t="shared" si="29"/>
        <v>175</v>
      </c>
      <c r="R257" s="31">
        <f t="shared" si="29"/>
        <v>175</v>
      </c>
      <c r="S257" s="31">
        <f t="shared" si="29"/>
        <v>450</v>
      </c>
      <c r="T257" s="31">
        <f t="shared" si="29"/>
        <v>450</v>
      </c>
      <c r="U257" s="19"/>
    </row>
    <row r="258" spans="1:21" hidden="1">
      <c r="A258" s="22"/>
      <c r="B258" s="22"/>
      <c r="C258" s="22"/>
      <c r="D258" s="22"/>
      <c r="E258" s="118"/>
      <c r="F258" s="22"/>
      <c r="G258" s="22"/>
      <c r="H258" s="22"/>
      <c r="I258" s="22"/>
      <c r="J258" s="22"/>
      <c r="K258" s="22"/>
      <c r="L258" s="22"/>
      <c r="M258" s="22"/>
      <c r="N258" s="22"/>
      <c r="O258" s="22"/>
      <c r="P258" s="22"/>
      <c r="Q258" s="22"/>
      <c r="R258" s="22"/>
      <c r="S258" s="22"/>
      <c r="T258" s="22"/>
      <c r="U258" s="22"/>
    </row>
    <row r="259" spans="1:21" hidden="1">
      <c r="A259" s="22"/>
      <c r="B259" s="22"/>
      <c r="C259" s="22"/>
      <c r="D259" s="22"/>
      <c r="E259" s="118"/>
      <c r="F259" s="22"/>
      <c r="G259" s="22"/>
      <c r="H259" s="22"/>
      <c r="I259" s="22"/>
      <c r="J259" s="22"/>
      <c r="K259" s="22"/>
      <c r="L259" s="22"/>
      <c r="M259" s="22"/>
      <c r="N259" s="22"/>
      <c r="O259" s="22"/>
      <c r="P259" s="22"/>
      <c r="Q259" s="22"/>
      <c r="R259" s="22"/>
      <c r="S259" s="22"/>
      <c r="T259" s="22"/>
      <c r="U259" s="22"/>
    </row>
    <row r="260" spans="1:21" hidden="1">
      <c r="A260" s="167" t="s">
        <v>30</v>
      </c>
      <c r="B260" s="167"/>
      <c r="C260" s="167"/>
      <c r="D260" s="167"/>
      <c r="E260" s="167"/>
      <c r="F260" s="167"/>
      <c r="G260" s="167"/>
      <c r="H260" s="167"/>
      <c r="I260" s="167"/>
      <c r="J260" s="167"/>
      <c r="K260" s="167"/>
      <c r="L260" s="167"/>
      <c r="M260" s="167"/>
      <c r="N260" s="167"/>
      <c r="O260" s="167"/>
      <c r="P260" s="167"/>
      <c r="Q260" s="167"/>
      <c r="R260" s="167"/>
      <c r="S260" s="167"/>
      <c r="T260" s="167"/>
      <c r="U260" s="167"/>
    </row>
    <row r="261" spans="1:21">
      <c r="A261" s="161" t="s">
        <v>12</v>
      </c>
      <c r="B261" s="161" t="s">
        <v>13</v>
      </c>
      <c r="C261" s="161" t="s">
        <v>14</v>
      </c>
      <c r="D261" s="161" t="s">
        <v>15</v>
      </c>
      <c r="E261" s="161" t="s">
        <v>16</v>
      </c>
      <c r="F261" s="161" t="s">
        <v>17</v>
      </c>
      <c r="G261" s="161" t="s">
        <v>11</v>
      </c>
      <c r="H261" s="161"/>
      <c r="I261" s="161"/>
      <c r="J261" s="161"/>
      <c r="K261" s="161"/>
      <c r="L261" s="161"/>
      <c r="M261" s="161"/>
      <c r="N261" s="161"/>
      <c r="O261" s="161"/>
      <c r="P261" s="161"/>
      <c r="Q261" s="161"/>
      <c r="R261" s="161"/>
      <c r="S261" s="161"/>
      <c r="T261" s="161"/>
      <c r="U261" s="161" t="s">
        <v>9</v>
      </c>
    </row>
    <row r="262" spans="1:21">
      <c r="A262" s="161"/>
      <c r="B262" s="161"/>
      <c r="C262" s="161"/>
      <c r="D262" s="161"/>
      <c r="E262" s="161"/>
      <c r="F262" s="161"/>
      <c r="G262" s="162" t="s">
        <v>10</v>
      </c>
      <c r="H262" s="163"/>
      <c r="I262" s="13"/>
      <c r="J262" s="13"/>
      <c r="K262" s="13"/>
      <c r="L262" s="13"/>
      <c r="M262" s="13"/>
      <c r="N262" s="14"/>
      <c r="O262" s="161" t="s">
        <v>6</v>
      </c>
      <c r="P262" s="161"/>
      <c r="Q262" s="161" t="s">
        <v>7</v>
      </c>
      <c r="R262" s="161"/>
      <c r="S262" s="161" t="s">
        <v>8</v>
      </c>
      <c r="T262" s="161"/>
      <c r="U262" s="161"/>
    </row>
    <row r="263" spans="1:21">
      <c r="A263" s="161"/>
      <c r="B263" s="161"/>
      <c r="C263" s="161"/>
      <c r="D263" s="161"/>
      <c r="E263" s="161"/>
      <c r="F263" s="161"/>
      <c r="G263" s="164"/>
      <c r="H263" s="165"/>
      <c r="I263" s="12" t="s">
        <v>3</v>
      </c>
      <c r="J263" s="14"/>
      <c r="K263" s="12" t="s">
        <v>4</v>
      </c>
      <c r="L263" s="14"/>
      <c r="M263" s="12" t="s">
        <v>5</v>
      </c>
      <c r="N263" s="14"/>
      <c r="O263" s="161"/>
      <c r="P263" s="161"/>
      <c r="Q263" s="161"/>
      <c r="R263" s="161"/>
      <c r="S263" s="161"/>
      <c r="T263" s="161"/>
      <c r="U263" s="161"/>
    </row>
    <row r="264" spans="1:21">
      <c r="A264" s="161"/>
      <c r="B264" s="161"/>
      <c r="C264" s="161"/>
      <c r="D264" s="161"/>
      <c r="E264" s="161"/>
      <c r="F264" s="161"/>
      <c r="G264" s="69" t="s">
        <v>1</v>
      </c>
      <c r="H264" s="69" t="s">
        <v>2</v>
      </c>
      <c r="I264" s="69" t="s">
        <v>1</v>
      </c>
      <c r="J264" s="69" t="s">
        <v>2</v>
      </c>
      <c r="K264" s="69" t="s">
        <v>1</v>
      </c>
      <c r="L264" s="69" t="s">
        <v>2</v>
      </c>
      <c r="M264" s="69" t="s">
        <v>1</v>
      </c>
      <c r="N264" s="69" t="s">
        <v>2</v>
      </c>
      <c r="O264" s="69" t="s">
        <v>1</v>
      </c>
      <c r="P264" s="69" t="s">
        <v>2</v>
      </c>
      <c r="Q264" s="69" t="s">
        <v>1</v>
      </c>
      <c r="R264" s="69" t="s">
        <v>2</v>
      </c>
      <c r="S264" s="69" t="s">
        <v>1</v>
      </c>
      <c r="T264" s="69" t="s">
        <v>2</v>
      </c>
      <c r="U264" s="161"/>
    </row>
    <row r="265" spans="1:21">
      <c r="A265" s="113">
        <v>1</v>
      </c>
      <c r="B265" s="113">
        <v>2</v>
      </c>
      <c r="C265" s="113">
        <v>3</v>
      </c>
      <c r="D265" s="113">
        <v>4</v>
      </c>
      <c r="E265" s="113">
        <v>5</v>
      </c>
      <c r="F265" s="113">
        <v>6</v>
      </c>
      <c r="G265" s="113">
        <v>7</v>
      </c>
      <c r="H265" s="113">
        <v>8</v>
      </c>
      <c r="I265" s="113">
        <v>9</v>
      </c>
      <c r="J265" s="113">
        <v>10</v>
      </c>
      <c r="K265" s="113">
        <v>11</v>
      </c>
      <c r="L265" s="113">
        <v>12</v>
      </c>
      <c r="M265" s="113">
        <v>13</v>
      </c>
      <c r="N265" s="113">
        <v>14</v>
      </c>
      <c r="O265" s="113">
        <v>9</v>
      </c>
      <c r="P265" s="113">
        <v>10</v>
      </c>
      <c r="Q265" s="113">
        <v>11</v>
      </c>
      <c r="R265" s="113">
        <v>12</v>
      </c>
      <c r="S265" s="113">
        <v>19</v>
      </c>
      <c r="T265" s="113">
        <v>20</v>
      </c>
      <c r="U265" s="113">
        <v>13</v>
      </c>
    </row>
    <row r="266" spans="1:21" ht="18.75">
      <c r="A266" s="187" t="s">
        <v>631</v>
      </c>
      <c r="B266" s="188"/>
      <c r="C266" s="188"/>
      <c r="D266" s="188"/>
      <c r="E266" s="188"/>
      <c r="F266" s="188"/>
      <c r="G266" s="188"/>
      <c r="H266" s="188"/>
      <c r="I266" s="188"/>
      <c r="J266" s="188"/>
      <c r="K266" s="188"/>
      <c r="L266" s="188"/>
      <c r="M266" s="188"/>
      <c r="N266" s="188"/>
      <c r="O266" s="188"/>
      <c r="P266" s="188"/>
      <c r="Q266" s="188"/>
      <c r="R266" s="188"/>
      <c r="S266" s="188"/>
      <c r="T266" s="188"/>
      <c r="U266" s="189"/>
    </row>
    <row r="267" spans="1:21" ht="132.75" customHeight="1">
      <c r="A267" s="47" t="s">
        <v>74</v>
      </c>
      <c r="B267" s="158" t="s">
        <v>315</v>
      </c>
      <c r="C267" s="18" t="s">
        <v>332</v>
      </c>
      <c r="D267" s="75" t="s">
        <v>316</v>
      </c>
      <c r="E267" s="113" t="s">
        <v>312</v>
      </c>
      <c r="F267" s="75" t="s">
        <v>81</v>
      </c>
      <c r="G267" s="15">
        <v>10</v>
      </c>
      <c r="H267" s="15">
        <v>10</v>
      </c>
      <c r="I267" s="15"/>
      <c r="J267" s="15"/>
      <c r="K267" s="15"/>
      <c r="L267" s="15"/>
      <c r="M267" s="15"/>
      <c r="N267" s="15"/>
      <c r="O267" s="15">
        <v>20</v>
      </c>
      <c r="P267" s="15">
        <v>20</v>
      </c>
      <c r="Q267" s="75">
        <v>24.8</v>
      </c>
      <c r="R267" s="75">
        <v>24.8</v>
      </c>
      <c r="S267" s="15">
        <f t="shared" ref="S267:T271" si="30">G267+O267+Q267</f>
        <v>54.8</v>
      </c>
      <c r="T267" s="15">
        <f t="shared" si="30"/>
        <v>54.8</v>
      </c>
      <c r="U267" s="19"/>
    </row>
    <row r="268" spans="1:21" ht="77.25">
      <c r="A268" s="41" t="s">
        <v>91</v>
      </c>
      <c r="B268" s="159"/>
      <c r="C268" s="46" t="s">
        <v>622</v>
      </c>
      <c r="D268" s="75" t="s">
        <v>316</v>
      </c>
      <c r="E268" s="113" t="s">
        <v>312</v>
      </c>
      <c r="F268" s="75" t="s">
        <v>81</v>
      </c>
      <c r="G268" s="15">
        <v>35</v>
      </c>
      <c r="H268" s="15">
        <v>35</v>
      </c>
      <c r="I268" s="15"/>
      <c r="J268" s="15"/>
      <c r="K268" s="15"/>
      <c r="L268" s="15"/>
      <c r="M268" s="15"/>
      <c r="N268" s="15"/>
      <c r="O268" s="15">
        <v>40</v>
      </c>
      <c r="P268" s="15">
        <v>40</v>
      </c>
      <c r="Q268" s="15">
        <v>80</v>
      </c>
      <c r="R268" s="15">
        <v>80</v>
      </c>
      <c r="S268" s="15">
        <f t="shared" si="30"/>
        <v>155</v>
      </c>
      <c r="T268" s="15">
        <f t="shared" si="30"/>
        <v>155</v>
      </c>
      <c r="U268" s="19"/>
    </row>
    <row r="269" spans="1:21" ht="90">
      <c r="A269" s="19" t="s">
        <v>100</v>
      </c>
      <c r="B269" s="159"/>
      <c r="C269" s="46" t="s">
        <v>317</v>
      </c>
      <c r="D269" s="75" t="s">
        <v>250</v>
      </c>
      <c r="E269" s="113" t="s">
        <v>312</v>
      </c>
      <c r="F269" s="75" t="s">
        <v>81</v>
      </c>
      <c r="G269" s="28">
        <v>0</v>
      </c>
      <c r="H269" s="28">
        <v>0</v>
      </c>
      <c r="I269" s="28"/>
      <c r="J269" s="28"/>
      <c r="K269" s="28"/>
      <c r="L269" s="28"/>
      <c r="M269" s="28"/>
      <c r="N269" s="28"/>
      <c r="O269" s="28">
        <v>0</v>
      </c>
      <c r="P269" s="28">
        <v>0</v>
      </c>
      <c r="Q269" s="15">
        <v>15.2</v>
      </c>
      <c r="R269" s="15">
        <v>15.2</v>
      </c>
      <c r="S269" s="15">
        <f t="shared" si="30"/>
        <v>15.2</v>
      </c>
      <c r="T269" s="15">
        <f t="shared" si="30"/>
        <v>15.2</v>
      </c>
      <c r="U269" s="19"/>
    </row>
    <row r="270" spans="1:21" ht="69" customHeight="1">
      <c r="A270" s="47" t="s">
        <v>114</v>
      </c>
      <c r="B270" s="159"/>
      <c r="C270" s="45" t="s">
        <v>318</v>
      </c>
      <c r="D270" s="75" t="s">
        <v>319</v>
      </c>
      <c r="E270" s="113" t="s">
        <v>312</v>
      </c>
      <c r="F270" s="75" t="s">
        <v>81</v>
      </c>
      <c r="G270" s="15">
        <v>15</v>
      </c>
      <c r="H270" s="15">
        <v>15</v>
      </c>
      <c r="I270" s="75"/>
      <c r="J270" s="75"/>
      <c r="K270" s="75"/>
      <c r="L270" s="75"/>
      <c r="M270" s="75"/>
      <c r="N270" s="75"/>
      <c r="O270" s="75">
        <v>0</v>
      </c>
      <c r="P270" s="75">
        <v>0</v>
      </c>
      <c r="Q270" s="15">
        <v>15</v>
      </c>
      <c r="R270" s="15">
        <v>15</v>
      </c>
      <c r="S270" s="15">
        <f t="shared" si="30"/>
        <v>30</v>
      </c>
      <c r="T270" s="15">
        <f t="shared" si="30"/>
        <v>30</v>
      </c>
      <c r="U270" s="19"/>
    </row>
    <row r="271" spans="1:21" ht="120">
      <c r="A271" s="19" t="s">
        <v>115</v>
      </c>
      <c r="B271" s="160"/>
      <c r="C271" s="19" t="s">
        <v>320</v>
      </c>
      <c r="D271" s="75" t="s">
        <v>250</v>
      </c>
      <c r="E271" s="113" t="s">
        <v>312</v>
      </c>
      <c r="F271" s="75" t="s">
        <v>81</v>
      </c>
      <c r="G271" s="75">
        <v>0</v>
      </c>
      <c r="H271" s="75">
        <v>0</v>
      </c>
      <c r="I271" s="75"/>
      <c r="J271" s="75"/>
      <c r="K271" s="75"/>
      <c r="L271" s="75"/>
      <c r="M271" s="75"/>
      <c r="N271" s="75"/>
      <c r="O271" s="75">
        <v>0</v>
      </c>
      <c r="P271" s="75">
        <v>0</v>
      </c>
      <c r="Q271" s="15">
        <v>15</v>
      </c>
      <c r="R271" s="15">
        <v>15</v>
      </c>
      <c r="S271" s="15">
        <f t="shared" si="30"/>
        <v>15</v>
      </c>
      <c r="T271" s="15">
        <f t="shared" si="30"/>
        <v>15</v>
      </c>
      <c r="U271" s="19"/>
    </row>
    <row r="272" spans="1:21">
      <c r="A272" s="19"/>
      <c r="B272" s="19"/>
      <c r="C272" s="20" t="s">
        <v>314</v>
      </c>
      <c r="D272" s="19"/>
      <c r="E272" s="111"/>
      <c r="F272" s="19"/>
      <c r="G272" s="31">
        <f>SUM(G267:G271)</f>
        <v>60</v>
      </c>
      <c r="H272" s="31">
        <f>SUM(H267:H271)</f>
        <v>60</v>
      </c>
      <c r="I272" s="31">
        <f t="shared" ref="I272:T272" si="31">SUM(I267:I271)</f>
        <v>0</v>
      </c>
      <c r="J272" s="31">
        <f t="shared" si="31"/>
        <v>0</v>
      </c>
      <c r="K272" s="31">
        <f t="shared" si="31"/>
        <v>0</v>
      </c>
      <c r="L272" s="31">
        <f t="shared" si="31"/>
        <v>0</v>
      </c>
      <c r="M272" s="31">
        <f t="shared" si="31"/>
        <v>0</v>
      </c>
      <c r="N272" s="31">
        <f t="shared" si="31"/>
        <v>0</v>
      </c>
      <c r="O272" s="31">
        <f t="shared" si="31"/>
        <v>60</v>
      </c>
      <c r="P272" s="31">
        <f t="shared" si="31"/>
        <v>60</v>
      </c>
      <c r="Q272" s="31">
        <f t="shared" si="31"/>
        <v>150</v>
      </c>
      <c r="R272" s="31">
        <f t="shared" si="31"/>
        <v>150</v>
      </c>
      <c r="S272" s="31">
        <f t="shared" si="31"/>
        <v>270</v>
      </c>
      <c r="T272" s="31">
        <f t="shared" si="31"/>
        <v>270</v>
      </c>
      <c r="U272" s="19"/>
    </row>
    <row r="273" spans="1:21" hidden="1">
      <c r="A273" s="19"/>
      <c r="B273" s="19"/>
      <c r="C273" s="19"/>
      <c r="D273" s="19"/>
      <c r="E273" s="111"/>
      <c r="F273" s="19"/>
      <c r="G273" s="19"/>
      <c r="H273" s="19"/>
      <c r="I273" s="19"/>
      <c r="J273" s="19"/>
      <c r="K273" s="19"/>
      <c r="L273" s="19"/>
      <c r="M273" s="19"/>
      <c r="N273" s="19"/>
      <c r="O273" s="19"/>
      <c r="P273" s="19"/>
      <c r="Q273" s="19"/>
      <c r="R273" s="19"/>
      <c r="S273" s="19"/>
      <c r="T273" s="19"/>
      <c r="U273" s="19"/>
    </row>
    <row r="274" spans="1:21" hidden="1">
      <c r="A274" s="22"/>
      <c r="B274" s="22"/>
      <c r="C274" s="22"/>
      <c r="D274" s="22"/>
      <c r="E274" s="118"/>
      <c r="F274" s="22"/>
      <c r="G274" s="22"/>
      <c r="H274" s="22"/>
      <c r="I274" s="22"/>
      <c r="J274" s="22"/>
      <c r="K274" s="22"/>
      <c r="L274" s="22"/>
      <c r="M274" s="22"/>
      <c r="N274" s="22"/>
      <c r="O274" s="22"/>
      <c r="P274" s="22"/>
      <c r="Q274" s="22"/>
      <c r="R274" s="22"/>
      <c r="S274" s="22"/>
      <c r="T274" s="22"/>
      <c r="U274" s="22"/>
    </row>
    <row r="275" spans="1:21" hidden="1">
      <c r="A275" s="22"/>
      <c r="B275" s="22"/>
      <c r="C275" s="22"/>
      <c r="D275" s="22"/>
      <c r="E275" s="118"/>
      <c r="F275" s="22"/>
      <c r="G275" s="22"/>
      <c r="H275" s="22"/>
      <c r="I275" s="22"/>
      <c r="J275" s="22"/>
      <c r="K275" s="22"/>
      <c r="L275" s="22"/>
      <c r="M275" s="22"/>
      <c r="N275" s="22"/>
      <c r="O275" s="22"/>
      <c r="P275" s="22"/>
      <c r="Q275" s="22"/>
      <c r="R275" s="22"/>
      <c r="S275" s="22"/>
      <c r="T275" s="22"/>
      <c r="U275" s="22"/>
    </row>
    <row r="276" spans="1:21" hidden="1">
      <c r="A276" s="167" t="s">
        <v>30</v>
      </c>
      <c r="B276" s="167"/>
      <c r="C276" s="167"/>
      <c r="D276" s="167"/>
      <c r="E276" s="167"/>
      <c r="F276" s="167"/>
      <c r="G276" s="167"/>
      <c r="H276" s="167"/>
      <c r="I276" s="167"/>
      <c r="J276" s="167"/>
      <c r="K276" s="167"/>
      <c r="L276" s="167"/>
      <c r="M276" s="167"/>
      <c r="N276" s="167"/>
      <c r="O276" s="167"/>
      <c r="P276" s="167"/>
      <c r="Q276" s="167"/>
      <c r="R276" s="167"/>
      <c r="S276" s="167"/>
      <c r="T276" s="167"/>
      <c r="U276" s="167"/>
    </row>
    <row r="277" spans="1:21" hidden="1">
      <c r="A277" s="161" t="s">
        <v>12</v>
      </c>
      <c r="B277" s="161" t="s">
        <v>13</v>
      </c>
      <c r="C277" s="161" t="s">
        <v>14</v>
      </c>
      <c r="D277" s="161" t="s">
        <v>15</v>
      </c>
      <c r="E277" s="161" t="s">
        <v>16</v>
      </c>
      <c r="F277" s="161" t="s">
        <v>17</v>
      </c>
      <c r="G277" s="161" t="s">
        <v>11</v>
      </c>
      <c r="H277" s="161"/>
      <c r="I277" s="161"/>
      <c r="J277" s="161"/>
      <c r="K277" s="161"/>
      <c r="L277" s="161"/>
      <c r="M277" s="161"/>
      <c r="N277" s="161"/>
      <c r="O277" s="161"/>
      <c r="P277" s="161"/>
      <c r="Q277" s="161"/>
      <c r="R277" s="161"/>
      <c r="S277" s="161"/>
      <c r="T277" s="161"/>
      <c r="U277" s="161" t="s">
        <v>9</v>
      </c>
    </row>
    <row r="278" spans="1:21" hidden="1">
      <c r="A278" s="161"/>
      <c r="B278" s="161"/>
      <c r="C278" s="161"/>
      <c r="D278" s="161"/>
      <c r="E278" s="161"/>
      <c r="F278" s="161"/>
      <c r="G278" s="162" t="s">
        <v>10</v>
      </c>
      <c r="H278" s="163"/>
      <c r="I278" s="13"/>
      <c r="J278" s="13"/>
      <c r="K278" s="13"/>
      <c r="L278" s="13"/>
      <c r="M278" s="13"/>
      <c r="N278" s="14"/>
      <c r="O278" s="161" t="s">
        <v>6</v>
      </c>
      <c r="P278" s="161"/>
      <c r="Q278" s="161" t="s">
        <v>7</v>
      </c>
      <c r="R278" s="161"/>
      <c r="S278" s="161" t="s">
        <v>8</v>
      </c>
      <c r="T278" s="161"/>
      <c r="U278" s="161"/>
    </row>
    <row r="279" spans="1:21" hidden="1">
      <c r="A279" s="161"/>
      <c r="B279" s="161"/>
      <c r="C279" s="161"/>
      <c r="D279" s="161"/>
      <c r="E279" s="161"/>
      <c r="F279" s="161"/>
      <c r="G279" s="164"/>
      <c r="H279" s="165"/>
      <c r="I279" s="12" t="s">
        <v>3</v>
      </c>
      <c r="J279" s="14"/>
      <c r="K279" s="12" t="s">
        <v>4</v>
      </c>
      <c r="L279" s="14"/>
      <c r="M279" s="12" t="s">
        <v>5</v>
      </c>
      <c r="N279" s="14"/>
      <c r="O279" s="161"/>
      <c r="P279" s="161"/>
      <c r="Q279" s="161"/>
      <c r="R279" s="161"/>
      <c r="S279" s="161"/>
      <c r="T279" s="161"/>
      <c r="U279" s="161"/>
    </row>
    <row r="280" spans="1:21" hidden="1">
      <c r="A280" s="161"/>
      <c r="B280" s="161"/>
      <c r="C280" s="161"/>
      <c r="D280" s="161"/>
      <c r="E280" s="161"/>
      <c r="F280" s="161"/>
      <c r="G280" s="69" t="s">
        <v>1</v>
      </c>
      <c r="H280" s="69" t="s">
        <v>2</v>
      </c>
      <c r="I280" s="69" t="s">
        <v>1</v>
      </c>
      <c r="J280" s="69" t="s">
        <v>2</v>
      </c>
      <c r="K280" s="69" t="s">
        <v>1</v>
      </c>
      <c r="L280" s="69" t="s">
        <v>2</v>
      </c>
      <c r="M280" s="69" t="s">
        <v>1</v>
      </c>
      <c r="N280" s="69" t="s">
        <v>2</v>
      </c>
      <c r="O280" s="69" t="s">
        <v>1</v>
      </c>
      <c r="P280" s="69" t="s">
        <v>2</v>
      </c>
      <c r="Q280" s="69" t="s">
        <v>1</v>
      </c>
      <c r="R280" s="69" t="s">
        <v>2</v>
      </c>
      <c r="S280" s="69" t="s">
        <v>1</v>
      </c>
      <c r="T280" s="69" t="s">
        <v>2</v>
      </c>
      <c r="U280" s="161"/>
    </row>
    <row r="281" spans="1:21" hidden="1">
      <c r="A281" s="113">
        <v>1</v>
      </c>
      <c r="B281" s="113">
        <v>2</v>
      </c>
      <c r="C281" s="113">
        <v>3</v>
      </c>
      <c r="D281" s="113">
        <v>4</v>
      </c>
      <c r="E281" s="113">
        <v>5</v>
      </c>
      <c r="F281" s="113">
        <v>6</v>
      </c>
      <c r="G281" s="113">
        <v>7</v>
      </c>
      <c r="H281" s="113">
        <v>8</v>
      </c>
      <c r="I281" s="113">
        <v>9</v>
      </c>
      <c r="J281" s="113">
        <v>10</v>
      </c>
      <c r="K281" s="113">
        <v>11</v>
      </c>
      <c r="L281" s="113">
        <v>12</v>
      </c>
      <c r="M281" s="113">
        <v>13</v>
      </c>
      <c r="N281" s="113">
        <v>14</v>
      </c>
      <c r="O281" s="113">
        <v>9</v>
      </c>
      <c r="P281" s="113">
        <v>10</v>
      </c>
      <c r="Q281" s="113">
        <v>11</v>
      </c>
      <c r="R281" s="113">
        <v>12</v>
      </c>
      <c r="S281" s="113">
        <v>19</v>
      </c>
      <c r="T281" s="113">
        <v>20</v>
      </c>
      <c r="U281" s="113">
        <v>13</v>
      </c>
    </row>
    <row r="282" spans="1:21" ht="18.75">
      <c r="A282" s="187" t="s">
        <v>632</v>
      </c>
      <c r="B282" s="188"/>
      <c r="C282" s="188"/>
      <c r="D282" s="188"/>
      <c r="E282" s="188"/>
      <c r="F282" s="188"/>
      <c r="G282" s="188"/>
      <c r="H282" s="188"/>
      <c r="I282" s="188"/>
      <c r="J282" s="188"/>
      <c r="K282" s="188"/>
      <c r="L282" s="188"/>
      <c r="M282" s="188"/>
      <c r="N282" s="188"/>
      <c r="O282" s="188"/>
      <c r="P282" s="188"/>
      <c r="Q282" s="188"/>
      <c r="R282" s="188"/>
      <c r="S282" s="188"/>
      <c r="T282" s="188"/>
      <c r="U282" s="189"/>
    </row>
    <row r="283" spans="1:21" ht="56.25" customHeight="1">
      <c r="A283" s="19">
        <v>1</v>
      </c>
      <c r="B283" s="180" t="s">
        <v>321</v>
      </c>
      <c r="C283" s="8" t="s">
        <v>322</v>
      </c>
      <c r="D283" s="75" t="s">
        <v>325</v>
      </c>
      <c r="E283" s="113" t="s">
        <v>312</v>
      </c>
      <c r="F283" s="75" t="s">
        <v>81</v>
      </c>
      <c r="G283" s="75">
        <v>0</v>
      </c>
      <c r="H283" s="75">
        <v>0</v>
      </c>
      <c r="I283" s="75"/>
      <c r="J283" s="75"/>
      <c r="K283" s="75"/>
      <c r="L283" s="75"/>
      <c r="M283" s="75"/>
      <c r="N283" s="75"/>
      <c r="O283" s="75">
        <v>662.8</v>
      </c>
      <c r="P283" s="75">
        <v>662.8</v>
      </c>
      <c r="Q283" s="15">
        <v>130</v>
      </c>
      <c r="R283" s="15">
        <v>130</v>
      </c>
      <c r="S283" s="75">
        <f t="shared" ref="S283:T285" si="32">G283+O283+Q283</f>
        <v>792.8</v>
      </c>
      <c r="T283" s="75">
        <f t="shared" si="32"/>
        <v>792.8</v>
      </c>
      <c r="U283" s="19"/>
    </row>
    <row r="284" spans="1:21" ht="70.5" customHeight="1">
      <c r="A284" s="19">
        <v>2</v>
      </c>
      <c r="B284" s="180"/>
      <c r="C284" s="8" t="s">
        <v>323</v>
      </c>
      <c r="D284" s="75" t="s">
        <v>325</v>
      </c>
      <c r="E284" s="113" t="s">
        <v>312</v>
      </c>
      <c r="F284" s="75" t="s">
        <v>81</v>
      </c>
      <c r="G284" s="75">
        <v>0</v>
      </c>
      <c r="H284" s="75">
        <v>0</v>
      </c>
      <c r="I284" s="75"/>
      <c r="J284" s="75"/>
      <c r="K284" s="75"/>
      <c r="L284" s="75"/>
      <c r="M284" s="75"/>
      <c r="N284" s="75"/>
      <c r="O284" s="75">
        <v>186.7</v>
      </c>
      <c r="P284" s="75">
        <v>186.7</v>
      </c>
      <c r="Q284" s="15">
        <v>100</v>
      </c>
      <c r="R284" s="15">
        <v>100</v>
      </c>
      <c r="S284" s="75">
        <f t="shared" si="32"/>
        <v>286.7</v>
      </c>
      <c r="T284" s="75">
        <f t="shared" si="32"/>
        <v>286.7</v>
      </c>
      <c r="U284" s="19"/>
    </row>
    <row r="285" spans="1:21" ht="124.5" customHeight="1">
      <c r="A285" s="19">
        <v>3</v>
      </c>
      <c r="B285" s="180"/>
      <c r="C285" s="8" t="s">
        <v>324</v>
      </c>
      <c r="D285" s="75" t="s">
        <v>325</v>
      </c>
      <c r="E285" s="113" t="s">
        <v>312</v>
      </c>
      <c r="F285" s="75" t="s">
        <v>81</v>
      </c>
      <c r="G285" s="75">
        <v>0</v>
      </c>
      <c r="H285" s="75">
        <v>0</v>
      </c>
      <c r="I285" s="75"/>
      <c r="J285" s="75"/>
      <c r="K285" s="75"/>
      <c r="L285" s="75"/>
      <c r="M285" s="75"/>
      <c r="N285" s="75"/>
      <c r="O285" s="15">
        <v>250.5</v>
      </c>
      <c r="P285" s="15">
        <v>250.5</v>
      </c>
      <c r="Q285" s="15">
        <v>100</v>
      </c>
      <c r="R285" s="15">
        <v>100</v>
      </c>
      <c r="S285" s="15">
        <f t="shared" si="32"/>
        <v>350.5</v>
      </c>
      <c r="T285" s="15">
        <f t="shared" si="32"/>
        <v>350.5</v>
      </c>
      <c r="U285" s="19"/>
    </row>
    <row r="286" spans="1:21">
      <c r="A286" s="19"/>
      <c r="B286" s="180"/>
      <c r="C286" s="20" t="s">
        <v>314</v>
      </c>
      <c r="D286" s="19"/>
      <c r="E286" s="111"/>
      <c r="F286" s="19"/>
      <c r="G286" s="74">
        <f>SUM(G283:G285)</f>
        <v>0</v>
      </c>
      <c r="H286" s="74">
        <f>SUM(H283:H285)</f>
        <v>0</v>
      </c>
      <c r="I286" s="74"/>
      <c r="J286" s="74"/>
      <c r="K286" s="74"/>
      <c r="L286" s="74"/>
      <c r="M286" s="74"/>
      <c r="N286" s="74"/>
      <c r="O286" s="31">
        <f t="shared" ref="O286:T286" si="33">SUM(O283:O285)</f>
        <v>1100</v>
      </c>
      <c r="P286" s="31">
        <f t="shared" si="33"/>
        <v>1100</v>
      </c>
      <c r="Q286" s="31">
        <f t="shared" si="33"/>
        <v>330</v>
      </c>
      <c r="R286" s="31">
        <f t="shared" si="33"/>
        <v>330</v>
      </c>
      <c r="S286" s="74">
        <f t="shared" si="33"/>
        <v>1430</v>
      </c>
      <c r="T286" s="74">
        <f t="shared" si="33"/>
        <v>1430</v>
      </c>
      <c r="U286" s="19"/>
    </row>
    <row r="287" spans="1:21" hidden="1">
      <c r="A287" s="161" t="s">
        <v>12</v>
      </c>
      <c r="B287" s="161" t="s">
        <v>13</v>
      </c>
      <c r="C287" s="161" t="s">
        <v>14</v>
      </c>
      <c r="D287" s="161" t="s">
        <v>15</v>
      </c>
      <c r="E287" s="161" t="s">
        <v>16</v>
      </c>
      <c r="F287" s="161" t="s">
        <v>17</v>
      </c>
      <c r="G287" s="161" t="s">
        <v>11</v>
      </c>
      <c r="H287" s="161"/>
      <c r="I287" s="161"/>
      <c r="J287" s="161"/>
      <c r="K287" s="161"/>
      <c r="L287" s="161"/>
      <c r="M287" s="161"/>
      <c r="N287" s="161"/>
      <c r="O287" s="161"/>
      <c r="P287" s="161"/>
      <c r="Q287" s="161"/>
      <c r="R287" s="161"/>
      <c r="S287" s="161"/>
      <c r="T287" s="161"/>
      <c r="U287" s="161" t="s">
        <v>9</v>
      </c>
    </row>
    <row r="288" spans="1:21" hidden="1">
      <c r="A288" s="161"/>
      <c r="B288" s="161"/>
      <c r="C288" s="161"/>
      <c r="D288" s="161"/>
      <c r="E288" s="161"/>
      <c r="F288" s="161"/>
      <c r="G288" s="162" t="s">
        <v>10</v>
      </c>
      <c r="H288" s="163"/>
      <c r="I288" s="13"/>
      <c r="J288" s="13"/>
      <c r="K288" s="13"/>
      <c r="L288" s="13"/>
      <c r="M288" s="13"/>
      <c r="N288" s="14"/>
      <c r="O288" s="161" t="s">
        <v>6</v>
      </c>
      <c r="P288" s="161"/>
      <c r="Q288" s="161" t="s">
        <v>7</v>
      </c>
      <c r="R288" s="161"/>
      <c r="S288" s="161" t="s">
        <v>8</v>
      </c>
      <c r="T288" s="161"/>
      <c r="U288" s="161"/>
    </row>
    <row r="289" spans="1:21" hidden="1">
      <c r="A289" s="161"/>
      <c r="B289" s="161"/>
      <c r="C289" s="161"/>
      <c r="D289" s="161"/>
      <c r="E289" s="161"/>
      <c r="F289" s="161"/>
      <c r="G289" s="164"/>
      <c r="H289" s="165"/>
      <c r="I289" s="12" t="s">
        <v>3</v>
      </c>
      <c r="J289" s="14"/>
      <c r="K289" s="12" t="s">
        <v>4</v>
      </c>
      <c r="L289" s="14"/>
      <c r="M289" s="12" t="s">
        <v>5</v>
      </c>
      <c r="N289" s="14"/>
      <c r="O289" s="161"/>
      <c r="P289" s="161"/>
      <c r="Q289" s="161"/>
      <c r="R289" s="161"/>
      <c r="S289" s="161"/>
      <c r="T289" s="161"/>
      <c r="U289" s="161"/>
    </row>
    <row r="290" spans="1:21" hidden="1">
      <c r="A290" s="161"/>
      <c r="B290" s="161"/>
      <c r="C290" s="161"/>
      <c r="D290" s="161"/>
      <c r="E290" s="161"/>
      <c r="F290" s="161"/>
      <c r="G290" s="69" t="s">
        <v>1</v>
      </c>
      <c r="H290" s="69" t="s">
        <v>2</v>
      </c>
      <c r="I290" s="69" t="s">
        <v>1</v>
      </c>
      <c r="J290" s="69" t="s">
        <v>2</v>
      </c>
      <c r="K290" s="69" t="s">
        <v>1</v>
      </c>
      <c r="L290" s="69" t="s">
        <v>2</v>
      </c>
      <c r="M290" s="69" t="s">
        <v>1</v>
      </c>
      <c r="N290" s="69" t="s">
        <v>2</v>
      </c>
      <c r="O290" s="69" t="s">
        <v>1</v>
      </c>
      <c r="P290" s="69" t="s">
        <v>2</v>
      </c>
      <c r="Q290" s="69" t="s">
        <v>1</v>
      </c>
      <c r="R290" s="69" t="s">
        <v>2</v>
      </c>
      <c r="S290" s="69" t="s">
        <v>1</v>
      </c>
      <c r="T290" s="69" t="s">
        <v>2</v>
      </c>
      <c r="U290" s="161"/>
    </row>
    <row r="291" spans="1:21" hidden="1">
      <c r="A291" s="113">
        <v>1</v>
      </c>
      <c r="B291" s="113">
        <v>2</v>
      </c>
      <c r="C291" s="113">
        <v>3</v>
      </c>
      <c r="D291" s="113">
        <v>4</v>
      </c>
      <c r="E291" s="113">
        <v>5</v>
      </c>
      <c r="F291" s="113">
        <v>6</v>
      </c>
      <c r="G291" s="113">
        <v>7</v>
      </c>
      <c r="H291" s="113">
        <v>8</v>
      </c>
      <c r="I291" s="113">
        <v>9</v>
      </c>
      <c r="J291" s="113">
        <v>10</v>
      </c>
      <c r="K291" s="113">
        <v>11</v>
      </c>
      <c r="L291" s="113">
        <v>12</v>
      </c>
      <c r="M291" s="113">
        <v>13</v>
      </c>
      <c r="N291" s="113">
        <v>14</v>
      </c>
      <c r="O291" s="113">
        <v>9</v>
      </c>
      <c r="P291" s="113">
        <v>10</v>
      </c>
      <c r="Q291" s="113">
        <v>11</v>
      </c>
      <c r="R291" s="113">
        <v>12</v>
      </c>
      <c r="S291" s="113">
        <v>19</v>
      </c>
      <c r="T291" s="113">
        <v>20</v>
      </c>
      <c r="U291" s="113">
        <v>13</v>
      </c>
    </row>
    <row r="292" spans="1:21" ht="18.75">
      <c r="A292" s="187" t="s">
        <v>633</v>
      </c>
      <c r="B292" s="188"/>
      <c r="C292" s="188"/>
      <c r="D292" s="188"/>
      <c r="E292" s="188"/>
      <c r="F292" s="188"/>
      <c r="G292" s="188"/>
      <c r="H292" s="188"/>
      <c r="I292" s="188"/>
      <c r="J292" s="188"/>
      <c r="K292" s="188"/>
      <c r="L292" s="188"/>
      <c r="M292" s="188"/>
      <c r="N292" s="188"/>
      <c r="O292" s="188"/>
      <c r="P292" s="188"/>
      <c r="Q292" s="188"/>
      <c r="R292" s="188"/>
      <c r="S292" s="188"/>
      <c r="T292" s="188"/>
      <c r="U292" s="189"/>
    </row>
    <row r="293" spans="1:21" ht="75">
      <c r="A293" s="41" t="s">
        <v>74</v>
      </c>
      <c r="B293" s="50" t="s">
        <v>326</v>
      </c>
      <c r="C293" s="19" t="s">
        <v>585</v>
      </c>
      <c r="D293" s="19" t="s">
        <v>298</v>
      </c>
      <c r="E293" s="113" t="s">
        <v>312</v>
      </c>
      <c r="F293" s="75" t="s">
        <v>81</v>
      </c>
      <c r="G293" s="75">
        <v>0</v>
      </c>
      <c r="H293" s="75">
        <v>0</v>
      </c>
      <c r="I293" s="75"/>
      <c r="J293" s="75"/>
      <c r="K293" s="75"/>
      <c r="L293" s="75"/>
      <c r="M293" s="75"/>
      <c r="N293" s="75"/>
      <c r="O293" s="75">
        <v>174.2</v>
      </c>
      <c r="P293" s="75">
        <v>174.2</v>
      </c>
      <c r="Q293" s="75">
        <v>0</v>
      </c>
      <c r="R293" s="75">
        <v>0</v>
      </c>
      <c r="S293" s="15">
        <f t="shared" ref="S293:T293" si="34">G293+O293+Q293</f>
        <v>174.2</v>
      </c>
      <c r="T293" s="15">
        <f t="shared" si="34"/>
        <v>174.2</v>
      </c>
      <c r="U293" s="19"/>
    </row>
    <row r="294" spans="1:21">
      <c r="A294" s="19"/>
      <c r="B294" s="19"/>
      <c r="C294" s="20" t="s">
        <v>314</v>
      </c>
      <c r="D294" s="19"/>
      <c r="E294" s="111"/>
      <c r="F294" s="19"/>
      <c r="G294" s="111">
        <f>SUM(G293)</f>
        <v>0</v>
      </c>
      <c r="H294" s="111">
        <f>SUM(H293)</f>
        <v>0</v>
      </c>
      <c r="I294" s="111">
        <f t="shared" ref="I294:T294" si="35">SUM(I293)</f>
        <v>0</v>
      </c>
      <c r="J294" s="111">
        <f t="shared" si="35"/>
        <v>0</v>
      </c>
      <c r="K294" s="111">
        <f t="shared" si="35"/>
        <v>0</v>
      </c>
      <c r="L294" s="111">
        <f t="shared" si="35"/>
        <v>0</v>
      </c>
      <c r="M294" s="111">
        <f t="shared" si="35"/>
        <v>0</v>
      </c>
      <c r="N294" s="111">
        <f t="shared" si="35"/>
        <v>0</v>
      </c>
      <c r="O294" s="111">
        <f t="shared" si="35"/>
        <v>174.2</v>
      </c>
      <c r="P294" s="111">
        <f t="shared" si="35"/>
        <v>174.2</v>
      </c>
      <c r="Q294" s="111">
        <f t="shared" si="35"/>
        <v>0</v>
      </c>
      <c r="R294" s="111">
        <f t="shared" si="35"/>
        <v>0</v>
      </c>
      <c r="S294" s="111">
        <f t="shared" si="35"/>
        <v>174.2</v>
      </c>
      <c r="T294" s="111">
        <f t="shared" si="35"/>
        <v>174.2</v>
      </c>
      <c r="U294" s="19"/>
    </row>
    <row r="295" spans="1:21" s="121" customFormat="1">
      <c r="A295" s="22"/>
      <c r="B295" s="22"/>
      <c r="C295" s="22"/>
      <c r="D295" s="22"/>
      <c r="E295" s="118"/>
      <c r="F295" s="22"/>
      <c r="G295" s="22"/>
      <c r="H295" s="22"/>
      <c r="I295" s="22"/>
      <c r="J295" s="22"/>
      <c r="K295" s="22"/>
      <c r="L295" s="22"/>
      <c r="M295" s="22"/>
      <c r="N295" s="22"/>
      <c r="O295" s="22"/>
      <c r="P295" s="22"/>
      <c r="Q295" s="22"/>
      <c r="R295" s="22"/>
      <c r="S295" s="22"/>
      <c r="T295" s="22"/>
      <c r="U295" s="22"/>
    </row>
    <row r="296" spans="1:21" s="121" customFormat="1">
      <c r="A296" s="22"/>
      <c r="B296" s="22"/>
      <c r="C296" s="22"/>
      <c r="D296" s="22"/>
      <c r="E296" s="118"/>
      <c r="F296" s="22"/>
      <c r="G296" s="22"/>
      <c r="H296" s="22"/>
      <c r="I296" s="22"/>
      <c r="J296" s="22"/>
      <c r="K296" s="22"/>
      <c r="L296" s="22"/>
      <c r="M296" s="22"/>
      <c r="N296" s="22"/>
      <c r="O296" s="22"/>
      <c r="P296" s="22"/>
      <c r="Q296" s="22"/>
      <c r="R296" s="22"/>
      <c r="S296" s="22"/>
      <c r="T296" s="22"/>
      <c r="U296" s="22"/>
    </row>
    <row r="297" spans="1:21" ht="15" customHeight="1">
      <c r="A297" s="19"/>
      <c r="B297" s="19"/>
      <c r="C297" s="76" t="s">
        <v>8</v>
      </c>
      <c r="D297" s="19"/>
      <c r="E297" s="111"/>
      <c r="F297" s="19"/>
      <c r="G297" s="67">
        <f t="shared" ref="G297:N297" si="36">G43+G58+G81+G142+G157+G174+G189+G235+G257+G272+G22</f>
        <v>38215.5</v>
      </c>
      <c r="H297" s="67">
        <f t="shared" si="36"/>
        <v>38215.5</v>
      </c>
      <c r="I297" s="67">
        <f t="shared" si="36"/>
        <v>0</v>
      </c>
      <c r="J297" s="67">
        <f t="shared" si="36"/>
        <v>0</v>
      </c>
      <c r="K297" s="67">
        <f t="shared" si="36"/>
        <v>0</v>
      </c>
      <c r="L297" s="67">
        <f t="shared" si="36"/>
        <v>0</v>
      </c>
      <c r="M297" s="67">
        <f t="shared" si="36"/>
        <v>0</v>
      </c>
      <c r="N297" s="67">
        <f t="shared" si="36"/>
        <v>0</v>
      </c>
      <c r="O297" s="67">
        <f t="shared" ref="O297:T297" si="37">O43+O58+O81+O142+O157+O174+O189+O235+O257+O272+O22+O286+O294</f>
        <v>57483.709999999992</v>
      </c>
      <c r="P297" s="67">
        <f t="shared" si="37"/>
        <v>57483.709999999992</v>
      </c>
      <c r="Q297" s="67">
        <f t="shared" si="37"/>
        <v>69558.3</v>
      </c>
      <c r="R297" s="67">
        <f t="shared" si="37"/>
        <v>72071.700000000012</v>
      </c>
      <c r="S297" s="67">
        <f t="shared" si="37"/>
        <v>161327.41000000003</v>
      </c>
      <c r="T297" s="67">
        <f t="shared" si="37"/>
        <v>163729.81000000006</v>
      </c>
      <c r="U297" s="19"/>
    </row>
    <row r="298" spans="1:21" ht="15" hidden="1" customHeight="1">
      <c r="A298" s="3"/>
      <c r="B298" s="3"/>
      <c r="C298" s="68"/>
      <c r="D298" s="3"/>
      <c r="E298" s="119"/>
      <c r="F298" s="3"/>
      <c r="G298" s="3"/>
      <c r="H298" s="3"/>
      <c r="I298" s="3"/>
      <c r="J298" s="3"/>
      <c r="K298" s="3"/>
      <c r="L298" s="3"/>
      <c r="M298" s="3"/>
      <c r="N298" s="3"/>
      <c r="O298" s="3"/>
      <c r="P298" s="3"/>
      <c r="Q298" s="3"/>
      <c r="R298" s="3"/>
      <c r="S298" s="3"/>
      <c r="T298" s="3"/>
      <c r="U298" s="3"/>
    </row>
    <row r="299" spans="1:21" hidden="1">
      <c r="A299" s="3"/>
      <c r="B299" s="3"/>
      <c r="C299" s="3"/>
      <c r="D299" s="3"/>
      <c r="E299" s="119"/>
      <c r="F299" s="3"/>
      <c r="G299" s="3"/>
      <c r="H299" s="3"/>
      <c r="I299" s="3"/>
      <c r="J299" s="3"/>
      <c r="K299" s="3"/>
      <c r="L299" s="3"/>
      <c r="M299" s="3"/>
      <c r="N299" s="3"/>
      <c r="O299" s="3"/>
      <c r="P299" s="3"/>
      <c r="Q299" s="3"/>
      <c r="R299" s="3"/>
      <c r="S299" s="3"/>
      <c r="T299" s="3"/>
      <c r="U299" s="3"/>
    </row>
    <row r="300" spans="1:21" hidden="1">
      <c r="A300" s="3"/>
      <c r="B300" s="3"/>
      <c r="C300" s="3"/>
      <c r="D300" s="3"/>
      <c r="E300" s="119"/>
      <c r="F300" s="3"/>
      <c r="G300" s="3"/>
      <c r="H300" s="3"/>
      <c r="I300" s="3"/>
      <c r="J300" s="3"/>
      <c r="K300" s="3"/>
      <c r="L300" s="3"/>
      <c r="M300" s="3"/>
      <c r="N300" s="3"/>
      <c r="O300" s="3"/>
      <c r="P300" s="3"/>
      <c r="Q300" s="3"/>
      <c r="R300" s="3"/>
      <c r="S300" s="3"/>
      <c r="T300" s="3"/>
      <c r="U300" s="3"/>
    </row>
    <row r="301" spans="1:21" hidden="1">
      <c r="A301" s="3"/>
      <c r="B301" s="3"/>
      <c r="C301" s="3"/>
      <c r="D301" s="3"/>
      <c r="E301" s="119"/>
      <c r="F301" s="3"/>
      <c r="G301" s="3"/>
      <c r="H301" s="3"/>
      <c r="I301" s="3"/>
      <c r="J301" s="3"/>
      <c r="K301" s="3"/>
      <c r="L301" s="3"/>
      <c r="M301" s="3"/>
      <c r="N301" s="3"/>
      <c r="O301" s="3"/>
      <c r="P301" s="3"/>
      <c r="Q301" s="3"/>
      <c r="R301" s="3"/>
      <c r="S301" s="3"/>
      <c r="T301" s="3"/>
      <c r="U301" s="3"/>
    </row>
    <row r="302" spans="1:21" hidden="1">
      <c r="A302" s="3"/>
      <c r="B302" s="3"/>
      <c r="C302" s="3"/>
      <c r="D302" s="3"/>
      <c r="E302" s="119"/>
      <c r="F302" s="3"/>
      <c r="G302" s="3"/>
      <c r="H302" s="3"/>
      <c r="I302" s="3"/>
      <c r="J302" s="3"/>
      <c r="K302" s="3"/>
      <c r="L302" s="3"/>
      <c r="M302" s="3"/>
      <c r="N302" s="3"/>
      <c r="O302" s="3"/>
      <c r="P302" s="3"/>
      <c r="Q302" s="3"/>
      <c r="R302" s="3"/>
      <c r="S302" s="3"/>
      <c r="T302" s="3"/>
      <c r="U302" s="3"/>
    </row>
    <row r="303" spans="1:21" hidden="1">
      <c r="A303" s="3"/>
      <c r="B303" s="3"/>
      <c r="C303" s="3"/>
      <c r="D303" s="3"/>
      <c r="E303" s="119"/>
      <c r="F303" s="3"/>
      <c r="G303" s="3"/>
      <c r="H303" s="3"/>
      <c r="I303" s="3"/>
      <c r="J303" s="3"/>
      <c r="K303" s="3"/>
      <c r="L303" s="3"/>
      <c r="M303" s="3"/>
      <c r="N303" s="3"/>
      <c r="O303" s="3"/>
      <c r="P303" s="3"/>
      <c r="Q303" s="3"/>
      <c r="R303" s="3"/>
      <c r="S303" s="3"/>
      <c r="T303" s="3"/>
      <c r="U303" s="3"/>
    </row>
    <row r="304" spans="1:21" hidden="1">
      <c r="A304" s="3"/>
      <c r="B304" s="3"/>
      <c r="C304" s="3"/>
      <c r="D304" s="3"/>
      <c r="E304" s="119"/>
      <c r="F304" s="3"/>
      <c r="G304" s="3"/>
      <c r="H304" s="3"/>
      <c r="I304" s="3"/>
      <c r="J304" s="3"/>
      <c r="K304" s="3"/>
      <c r="L304" s="3"/>
      <c r="M304" s="3"/>
      <c r="N304" s="3"/>
      <c r="O304" s="3"/>
      <c r="P304" s="3"/>
      <c r="Q304" s="3"/>
      <c r="R304" s="3"/>
      <c r="S304" s="3"/>
      <c r="T304" s="3"/>
      <c r="U304" s="3"/>
    </row>
    <row r="305" spans="1:21" hidden="1">
      <c r="A305" s="3"/>
      <c r="B305" s="3"/>
      <c r="C305" s="3"/>
      <c r="D305" s="3"/>
      <c r="E305" s="119"/>
      <c r="F305" s="3"/>
      <c r="G305" s="3"/>
      <c r="H305" s="3"/>
      <c r="I305" s="3"/>
      <c r="J305" s="3"/>
      <c r="K305" s="3"/>
      <c r="L305" s="3"/>
      <c r="M305" s="3"/>
      <c r="N305" s="3"/>
      <c r="O305" s="3"/>
      <c r="P305" s="3"/>
      <c r="Q305" s="3"/>
      <c r="R305" s="3"/>
      <c r="S305" s="3"/>
      <c r="T305" s="3"/>
      <c r="U305" s="3"/>
    </row>
    <row r="306" spans="1:21" hidden="1">
      <c r="A306" s="3"/>
      <c r="B306" s="3"/>
      <c r="C306" s="3"/>
      <c r="D306" s="3"/>
      <c r="E306" s="119"/>
      <c r="F306" s="3"/>
      <c r="G306" s="3"/>
      <c r="H306" s="3"/>
      <c r="I306" s="3"/>
      <c r="J306" s="3"/>
      <c r="K306" s="3"/>
      <c r="L306" s="3"/>
      <c r="M306" s="3"/>
      <c r="N306" s="3"/>
      <c r="O306" s="3"/>
      <c r="P306" s="3"/>
      <c r="Q306" s="3"/>
      <c r="R306" s="3"/>
      <c r="S306" s="3"/>
      <c r="T306" s="3"/>
      <c r="U306" s="3"/>
    </row>
    <row r="307" spans="1:21" hidden="1">
      <c r="A307" s="3"/>
      <c r="B307" s="3"/>
      <c r="C307" s="3"/>
      <c r="D307" s="3"/>
      <c r="E307" s="119"/>
      <c r="F307" s="3"/>
      <c r="G307" s="3"/>
      <c r="H307" s="3"/>
      <c r="I307" s="3"/>
      <c r="J307" s="3"/>
      <c r="K307" s="3"/>
      <c r="L307" s="3"/>
      <c r="M307" s="3"/>
      <c r="N307" s="3"/>
      <c r="O307" s="3"/>
      <c r="P307" s="3"/>
      <c r="Q307" s="3"/>
      <c r="R307" s="3"/>
      <c r="S307" s="3"/>
      <c r="T307" s="3"/>
      <c r="U307" s="3"/>
    </row>
    <row r="308" spans="1:21" hidden="1">
      <c r="A308" s="3"/>
      <c r="B308" s="3"/>
      <c r="C308" s="3"/>
      <c r="D308" s="3"/>
      <c r="E308" s="119"/>
      <c r="F308" s="3"/>
      <c r="G308" s="3"/>
      <c r="H308" s="3"/>
      <c r="I308" s="3"/>
      <c r="J308" s="3"/>
      <c r="K308" s="3"/>
      <c r="L308" s="3"/>
      <c r="M308" s="3"/>
      <c r="N308" s="3"/>
      <c r="O308" s="3"/>
      <c r="P308" s="3"/>
      <c r="Q308" s="3"/>
      <c r="R308" s="3"/>
      <c r="S308" s="3"/>
      <c r="T308" s="3"/>
      <c r="U308" s="3"/>
    </row>
    <row r="309" spans="1:21" hidden="1">
      <c r="A309" s="3"/>
      <c r="B309" s="3"/>
      <c r="C309" s="3"/>
      <c r="D309" s="3"/>
      <c r="E309" s="119"/>
      <c r="F309" s="3"/>
      <c r="G309" s="3"/>
      <c r="H309" s="3"/>
      <c r="I309" s="3"/>
      <c r="J309" s="3"/>
      <c r="K309" s="3"/>
      <c r="L309" s="3"/>
      <c r="M309" s="3"/>
      <c r="N309" s="3"/>
      <c r="O309" s="3"/>
      <c r="P309" s="3"/>
      <c r="Q309" s="3"/>
      <c r="R309" s="3"/>
      <c r="S309" s="3"/>
      <c r="T309" s="3"/>
      <c r="U309" s="3"/>
    </row>
    <row r="310" spans="1:21" hidden="1">
      <c r="A310" s="3"/>
      <c r="B310" s="3"/>
      <c r="C310" s="3"/>
      <c r="D310" s="3"/>
      <c r="E310" s="119"/>
      <c r="F310" s="3"/>
      <c r="G310" s="3"/>
      <c r="H310" s="3"/>
      <c r="I310" s="3"/>
      <c r="J310" s="3"/>
      <c r="K310" s="3"/>
      <c r="L310" s="3"/>
      <c r="M310" s="3"/>
      <c r="N310" s="3"/>
      <c r="O310" s="3"/>
      <c r="P310" s="3"/>
      <c r="Q310" s="3"/>
      <c r="R310" s="3"/>
      <c r="S310" s="3"/>
      <c r="T310" s="3"/>
      <c r="U310" s="3"/>
    </row>
    <row r="311" spans="1:21" hidden="1">
      <c r="A311" s="3"/>
      <c r="B311" s="3"/>
      <c r="C311" s="3"/>
      <c r="D311" s="3"/>
      <c r="E311" s="119"/>
      <c r="F311" s="3"/>
      <c r="G311" s="3"/>
      <c r="H311" s="3"/>
      <c r="I311" s="3"/>
      <c r="J311" s="3"/>
      <c r="K311" s="3"/>
      <c r="L311" s="3"/>
      <c r="M311" s="3"/>
      <c r="N311" s="3"/>
      <c r="O311" s="3"/>
      <c r="P311" s="3"/>
      <c r="Q311" s="3"/>
      <c r="R311" s="3"/>
      <c r="S311" s="3"/>
      <c r="T311" s="3"/>
      <c r="U311" s="3"/>
    </row>
    <row r="312" spans="1:21" hidden="1">
      <c r="A312" s="3"/>
      <c r="B312" s="3"/>
      <c r="C312" s="3"/>
      <c r="D312" s="3"/>
      <c r="E312" s="119"/>
      <c r="F312" s="3"/>
      <c r="G312" s="3"/>
      <c r="H312" s="3"/>
      <c r="I312" s="3"/>
      <c r="J312" s="3"/>
      <c r="K312" s="3"/>
      <c r="L312" s="3"/>
      <c r="M312" s="3"/>
      <c r="N312" s="3"/>
      <c r="O312" s="3"/>
      <c r="P312" s="3"/>
      <c r="Q312" s="3"/>
      <c r="R312" s="3"/>
      <c r="S312" s="3"/>
      <c r="T312" s="3"/>
      <c r="U312" s="3"/>
    </row>
    <row r="313" spans="1:21" hidden="1">
      <c r="A313" s="3"/>
      <c r="B313" s="3"/>
      <c r="C313" s="3"/>
      <c r="D313" s="3"/>
      <c r="E313" s="119"/>
      <c r="F313" s="3"/>
      <c r="G313" s="3"/>
      <c r="H313" s="3"/>
      <c r="I313" s="3"/>
      <c r="J313" s="3"/>
      <c r="K313" s="3"/>
      <c r="L313" s="3"/>
      <c r="M313" s="3"/>
      <c r="N313" s="3"/>
      <c r="O313" s="3"/>
      <c r="P313" s="3"/>
      <c r="Q313" s="3"/>
      <c r="R313" s="3"/>
      <c r="S313" s="3"/>
      <c r="T313" s="3"/>
      <c r="U313" s="3"/>
    </row>
    <row r="314" spans="1:21" hidden="1">
      <c r="A314" s="3"/>
      <c r="B314" s="3"/>
      <c r="C314" s="3"/>
      <c r="D314" s="3"/>
      <c r="E314" s="119"/>
      <c r="F314" s="3"/>
      <c r="G314" s="3"/>
      <c r="H314" s="3"/>
      <c r="I314" s="3"/>
      <c r="J314" s="3"/>
      <c r="K314" s="3"/>
      <c r="L314" s="3"/>
      <c r="M314" s="3"/>
      <c r="N314" s="3"/>
      <c r="O314" s="3"/>
      <c r="P314" s="3"/>
      <c r="Q314" s="3"/>
      <c r="R314" s="3"/>
      <c r="S314" s="3"/>
      <c r="T314" s="3"/>
      <c r="U314" s="3"/>
    </row>
    <row r="315" spans="1:21">
      <c r="A315" s="1"/>
      <c r="B315" s="1"/>
      <c r="C315" s="1"/>
      <c r="D315" s="1"/>
      <c r="E315" s="120"/>
      <c r="F315" s="1"/>
      <c r="G315" s="1"/>
      <c r="H315" s="1"/>
      <c r="I315" s="1"/>
      <c r="J315" s="1"/>
      <c r="K315" s="1"/>
      <c r="L315" s="1"/>
      <c r="M315" s="1"/>
      <c r="N315" s="1"/>
      <c r="O315" s="1"/>
      <c r="P315" s="1"/>
      <c r="Q315" s="1"/>
      <c r="R315" s="1"/>
      <c r="S315" s="1"/>
      <c r="T315" s="1"/>
      <c r="U315" s="1"/>
    </row>
    <row r="316" spans="1:21">
      <c r="A316" s="1"/>
      <c r="B316" s="1"/>
      <c r="C316" s="1"/>
      <c r="D316" s="1"/>
      <c r="E316" s="120"/>
      <c r="F316" s="1"/>
      <c r="G316" s="1"/>
      <c r="H316" s="1"/>
      <c r="I316" s="1"/>
      <c r="J316" s="1"/>
      <c r="K316" s="1"/>
      <c r="L316" s="1"/>
      <c r="M316" s="1"/>
      <c r="N316" s="1"/>
      <c r="O316" s="1"/>
      <c r="P316" s="1"/>
      <c r="Q316" s="1"/>
      <c r="R316" s="1"/>
      <c r="S316" s="1"/>
      <c r="T316" s="1"/>
      <c r="U316" s="1"/>
    </row>
    <row r="317" spans="1:21">
      <c r="A317" s="1"/>
      <c r="B317" s="1"/>
      <c r="C317" s="1"/>
      <c r="D317" s="1"/>
      <c r="E317" s="120"/>
      <c r="F317" s="1"/>
      <c r="G317" s="1"/>
      <c r="H317" s="1"/>
      <c r="I317" s="1"/>
      <c r="J317" s="1"/>
      <c r="K317" s="1"/>
      <c r="L317" s="1"/>
      <c r="M317" s="1"/>
      <c r="N317" s="1"/>
      <c r="O317" s="1"/>
      <c r="P317" s="1"/>
      <c r="Q317" s="1"/>
      <c r="R317" s="1"/>
      <c r="S317" s="1"/>
      <c r="T317" s="1"/>
      <c r="U317" s="1"/>
    </row>
  </sheetData>
  <mergeCells count="235">
    <mergeCell ref="H210:H225"/>
    <mergeCell ref="O210:O225"/>
    <mergeCell ref="P210:P225"/>
    <mergeCell ref="Q210:Q225"/>
    <mergeCell ref="R210:R225"/>
    <mergeCell ref="S210:S225"/>
    <mergeCell ref="T210:T225"/>
    <mergeCell ref="U210:U225"/>
    <mergeCell ref="H198:H208"/>
    <mergeCell ref="O198:O208"/>
    <mergeCell ref="P198:P208"/>
    <mergeCell ref="Q198:Q208"/>
    <mergeCell ref="R198:R208"/>
    <mergeCell ref="S198:S208"/>
    <mergeCell ref="T198:T208"/>
    <mergeCell ref="U198:U208"/>
    <mergeCell ref="A244:U244"/>
    <mergeCell ref="A266:U266"/>
    <mergeCell ref="A282:U282"/>
    <mergeCell ref="A292:U292"/>
    <mergeCell ref="A287:A290"/>
    <mergeCell ref="B287:B290"/>
    <mergeCell ref="C287:C290"/>
    <mergeCell ref="D287:D290"/>
    <mergeCell ref="E287:E290"/>
    <mergeCell ref="F287:F290"/>
    <mergeCell ref="G287:T287"/>
    <mergeCell ref="U287:U290"/>
    <mergeCell ref="G288:H289"/>
    <mergeCell ref="O288:P289"/>
    <mergeCell ref="Q288:R289"/>
    <mergeCell ref="S288:T289"/>
    <mergeCell ref="D251:D256"/>
    <mergeCell ref="E251:E256"/>
    <mergeCell ref="F251:F256"/>
    <mergeCell ref="G251:G256"/>
    <mergeCell ref="H251:H256"/>
    <mergeCell ref="O251:O256"/>
    <mergeCell ref="P251:P256"/>
    <mergeCell ref="Q251:Q256"/>
    <mergeCell ref="R251:R256"/>
    <mergeCell ref="A260:U260"/>
    <mergeCell ref="A261:A264"/>
    <mergeCell ref="B261:B264"/>
    <mergeCell ref="C261:C264"/>
    <mergeCell ref="D261:D264"/>
    <mergeCell ref="E261:E264"/>
    <mergeCell ref="F261:F264"/>
    <mergeCell ref="G261:T261"/>
    <mergeCell ref="U261:U264"/>
    <mergeCell ref="G262:H263"/>
    <mergeCell ref="O262:P263"/>
    <mergeCell ref="Q262:R263"/>
    <mergeCell ref="S262:T263"/>
    <mergeCell ref="S251:S256"/>
    <mergeCell ref="T251:T256"/>
    <mergeCell ref="U251:U256"/>
    <mergeCell ref="A251:A256"/>
    <mergeCell ref="A238:U238"/>
    <mergeCell ref="A239:A242"/>
    <mergeCell ref="B239:B242"/>
    <mergeCell ref="C239:C242"/>
    <mergeCell ref="D239:D242"/>
    <mergeCell ref="E239:E242"/>
    <mergeCell ref="F239:F242"/>
    <mergeCell ref="G239:T239"/>
    <mergeCell ref="U239:U242"/>
    <mergeCell ref="G240:H241"/>
    <mergeCell ref="O240:P241"/>
    <mergeCell ref="Q240:R241"/>
    <mergeCell ref="S240:T241"/>
    <mergeCell ref="B198:B201"/>
    <mergeCell ref="B204:B208"/>
    <mergeCell ref="E198:E208"/>
    <mergeCell ref="F198:F208"/>
    <mergeCell ref="G198:G208"/>
    <mergeCell ref="D210:D225"/>
    <mergeCell ref="E210:E225"/>
    <mergeCell ref="F210:F225"/>
    <mergeCell ref="G210:G225"/>
    <mergeCell ref="D198:D208"/>
    <mergeCell ref="A192:U192"/>
    <mergeCell ref="A193:A196"/>
    <mergeCell ref="B193:B196"/>
    <mergeCell ref="C193:C196"/>
    <mergeCell ref="D193:D196"/>
    <mergeCell ref="E193:E196"/>
    <mergeCell ref="F193:F196"/>
    <mergeCell ref="G193:T193"/>
    <mergeCell ref="U193:U196"/>
    <mergeCell ref="G194:H195"/>
    <mergeCell ref="O194:P195"/>
    <mergeCell ref="Q194:R195"/>
    <mergeCell ref="S194:T195"/>
    <mergeCell ref="A151:U151"/>
    <mergeCell ref="A166:U166"/>
    <mergeCell ref="A83:U83"/>
    <mergeCell ref="S147:T148"/>
    <mergeCell ref="F146:F149"/>
    <mergeCell ref="G146:T146"/>
    <mergeCell ref="A89:U89"/>
    <mergeCell ref="B167:B174"/>
    <mergeCell ref="B183:B186"/>
    <mergeCell ref="A177:U177"/>
    <mergeCell ref="A178:A181"/>
    <mergeCell ref="B178:B181"/>
    <mergeCell ref="C178:C181"/>
    <mergeCell ref="D178:D181"/>
    <mergeCell ref="E178:E181"/>
    <mergeCell ref="F178:F181"/>
    <mergeCell ref="G178:T178"/>
    <mergeCell ref="U178:U181"/>
    <mergeCell ref="G179:H180"/>
    <mergeCell ref="O179:P180"/>
    <mergeCell ref="Q179:R180"/>
    <mergeCell ref="S179:T180"/>
    <mergeCell ref="D84:D87"/>
    <mergeCell ref="E84:E87"/>
    <mergeCell ref="U33:U34"/>
    <mergeCell ref="U36:U37"/>
    <mergeCell ref="Q48:R49"/>
    <mergeCell ref="A61:U61"/>
    <mergeCell ref="A62:A65"/>
    <mergeCell ref="B62:B65"/>
    <mergeCell ref="C62:C65"/>
    <mergeCell ref="D3:D6"/>
    <mergeCell ref="E3:E6"/>
    <mergeCell ref="F3:F6"/>
    <mergeCell ref="G4:H5"/>
    <mergeCell ref="B10:B17"/>
    <mergeCell ref="B30:B38"/>
    <mergeCell ref="O4:P5"/>
    <mergeCell ref="Q4:R5"/>
    <mergeCell ref="A3:A6"/>
    <mergeCell ref="B3:B6"/>
    <mergeCell ref="C3:C6"/>
    <mergeCell ref="S4:T5"/>
    <mergeCell ref="U3:U6"/>
    <mergeCell ref="A9:U9"/>
    <mergeCell ref="A29:U29"/>
    <mergeCell ref="A52:U52"/>
    <mergeCell ref="B53:B57"/>
    <mergeCell ref="A2:U2"/>
    <mergeCell ref="G3:T3"/>
    <mergeCell ref="S48:T49"/>
    <mergeCell ref="A23:U23"/>
    <mergeCell ref="A24:A27"/>
    <mergeCell ref="B24:B27"/>
    <mergeCell ref="C24:C27"/>
    <mergeCell ref="D24:D27"/>
    <mergeCell ref="E24:E27"/>
    <mergeCell ref="F24:F27"/>
    <mergeCell ref="G24:T24"/>
    <mergeCell ref="U24:U27"/>
    <mergeCell ref="G25:H26"/>
    <mergeCell ref="O25:P26"/>
    <mergeCell ref="Q25:R26"/>
    <mergeCell ref="S25:T26"/>
    <mergeCell ref="A46:U46"/>
    <mergeCell ref="A47:A50"/>
    <mergeCell ref="B47:B50"/>
    <mergeCell ref="C47:C50"/>
    <mergeCell ref="D47:D50"/>
    <mergeCell ref="E47:E50"/>
    <mergeCell ref="F47:F50"/>
    <mergeCell ref="G47:T47"/>
    <mergeCell ref="U47:U50"/>
    <mergeCell ref="G48:H49"/>
    <mergeCell ref="O48:P49"/>
    <mergeCell ref="A84:A87"/>
    <mergeCell ref="B84:B87"/>
    <mergeCell ref="C84:C87"/>
    <mergeCell ref="B283:B286"/>
    <mergeCell ref="A276:U276"/>
    <mergeCell ref="A277:A280"/>
    <mergeCell ref="B277:B280"/>
    <mergeCell ref="C277:C280"/>
    <mergeCell ref="D277:D280"/>
    <mergeCell ref="E277:E280"/>
    <mergeCell ref="F277:F280"/>
    <mergeCell ref="G277:T277"/>
    <mergeCell ref="U277:U280"/>
    <mergeCell ref="G278:H279"/>
    <mergeCell ref="O278:P279"/>
    <mergeCell ref="Q278:R279"/>
    <mergeCell ref="S278:T279"/>
    <mergeCell ref="F84:F87"/>
    <mergeCell ref="G84:T84"/>
    <mergeCell ref="D62:D65"/>
    <mergeCell ref="E62:E65"/>
    <mergeCell ref="B90:B142"/>
    <mergeCell ref="A145:U145"/>
    <mergeCell ref="A146:A149"/>
    <mergeCell ref="U62:U65"/>
    <mergeCell ref="G63:H64"/>
    <mergeCell ref="B146:B149"/>
    <mergeCell ref="C146:C149"/>
    <mergeCell ref="D146:D149"/>
    <mergeCell ref="E146:E149"/>
    <mergeCell ref="F62:F65"/>
    <mergeCell ref="G62:T62"/>
    <mergeCell ref="A67:U67"/>
    <mergeCell ref="B68:B79"/>
    <mergeCell ref="S63:T64"/>
    <mergeCell ref="U84:U87"/>
    <mergeCell ref="G85:H86"/>
    <mergeCell ref="O85:P86"/>
    <mergeCell ref="Q85:R86"/>
    <mergeCell ref="S85:T86"/>
    <mergeCell ref="O63:P64"/>
    <mergeCell ref="Q63:R64"/>
    <mergeCell ref="A8:U8"/>
    <mergeCell ref="B267:B271"/>
    <mergeCell ref="B245:B256"/>
    <mergeCell ref="A161:A164"/>
    <mergeCell ref="B161:B164"/>
    <mergeCell ref="C161:C164"/>
    <mergeCell ref="D161:D164"/>
    <mergeCell ref="E161:E164"/>
    <mergeCell ref="F161:F164"/>
    <mergeCell ref="G161:T161"/>
    <mergeCell ref="U161:U164"/>
    <mergeCell ref="G162:H163"/>
    <mergeCell ref="O162:P163"/>
    <mergeCell ref="Q162:R163"/>
    <mergeCell ref="S162:T163"/>
    <mergeCell ref="B152:B157"/>
    <mergeCell ref="A160:U160"/>
    <mergeCell ref="U146:U149"/>
    <mergeCell ref="G147:H148"/>
    <mergeCell ref="O147:P148"/>
    <mergeCell ref="Q147:R148"/>
    <mergeCell ref="U56:U57"/>
    <mergeCell ref="U76:U77"/>
    <mergeCell ref="U40:U42"/>
  </mergeCells>
  <pageMargins left="0.72" right="0.19685039370078741" top="0.55118110236220474" bottom="0.55118110236220474" header="0.22" footer="0.11811023622047245"/>
  <pageSetup paperSize="9" scale="59" orientation="portrait" r:id="rId1"/>
  <rowBreaks count="6" manualBreakCount="6">
    <brk id="58" max="16383" man="1"/>
    <brk id="119" max="20" man="1"/>
    <brk id="142" max="16383" man="1"/>
    <brk id="185" max="20" man="1"/>
    <brk id="233" max="20" man="1"/>
    <brk id="255" max="20" man="1"/>
  </rowBreaks>
</worksheet>
</file>

<file path=xl/worksheets/sheet4.xml><?xml version="1.0" encoding="utf-8"?>
<worksheet xmlns="http://schemas.openxmlformats.org/spreadsheetml/2006/main" xmlns:r="http://schemas.openxmlformats.org/officeDocument/2006/relationships">
  <dimension ref="A1:U378"/>
  <sheetViews>
    <sheetView view="pageBreakPreview" zoomScale="60" zoomScaleNormal="100" workbookViewId="0">
      <selection activeCell="K1" sqref="K1"/>
    </sheetView>
  </sheetViews>
  <sheetFormatPr defaultRowHeight="15"/>
  <cols>
    <col min="1" max="1" width="5.28515625" customWidth="1"/>
    <col min="2" max="2" width="31.140625" customWidth="1"/>
    <col min="3" max="3" width="10.42578125" customWidth="1"/>
    <col min="4" max="4" width="14.28515625" customWidth="1"/>
    <col min="5" max="7" width="13.42578125" customWidth="1"/>
    <col min="8" max="9" width="13" customWidth="1"/>
  </cols>
  <sheetData>
    <row r="1" spans="1:11" ht="15.75">
      <c r="G1" s="212" t="s">
        <v>644</v>
      </c>
      <c r="H1" s="212"/>
      <c r="I1" s="212"/>
      <c r="J1" s="212"/>
      <c r="K1" s="51"/>
    </row>
    <row r="3" spans="1:11">
      <c r="A3" s="213" t="s">
        <v>609</v>
      </c>
      <c r="B3" s="213"/>
      <c r="C3" s="213"/>
      <c r="D3" s="213"/>
      <c r="E3" s="213"/>
      <c r="F3" s="213"/>
      <c r="G3" s="213"/>
      <c r="H3" s="213"/>
      <c r="I3" s="213"/>
    </row>
    <row r="4" spans="1:11">
      <c r="A4" s="226" t="s">
        <v>301</v>
      </c>
      <c r="B4" s="226"/>
      <c r="C4" s="226"/>
      <c r="D4" s="226"/>
      <c r="E4" s="226"/>
      <c r="F4" s="226"/>
      <c r="G4" s="226"/>
      <c r="H4" s="226"/>
      <c r="I4" s="226"/>
    </row>
    <row r="5" spans="1:11" ht="25.5" customHeight="1">
      <c r="A5" s="227" t="s">
        <v>12</v>
      </c>
      <c r="B5" s="227" t="s">
        <v>18</v>
      </c>
      <c r="C5" s="227" t="s">
        <v>19</v>
      </c>
      <c r="D5" s="227" t="s">
        <v>20</v>
      </c>
      <c r="E5" s="227" t="s">
        <v>21</v>
      </c>
      <c r="F5" s="227"/>
      <c r="G5" s="227"/>
      <c r="H5" s="227" t="s">
        <v>22</v>
      </c>
      <c r="I5" s="227" t="s">
        <v>23</v>
      </c>
    </row>
    <row r="6" spans="1:11" ht="24" customHeight="1">
      <c r="A6" s="227"/>
      <c r="B6" s="227"/>
      <c r="C6" s="227"/>
      <c r="D6" s="227"/>
      <c r="E6" s="109" t="s">
        <v>336</v>
      </c>
      <c r="F6" s="109" t="s">
        <v>337</v>
      </c>
      <c r="G6" s="109" t="s">
        <v>338</v>
      </c>
      <c r="H6" s="227"/>
      <c r="I6" s="227"/>
    </row>
    <row r="7" spans="1:11">
      <c r="A7" s="20">
        <v>1</v>
      </c>
      <c r="B7" s="20">
        <v>2</v>
      </c>
      <c r="C7" s="20">
        <v>3</v>
      </c>
      <c r="D7" s="20">
        <v>4</v>
      </c>
      <c r="E7" s="20">
        <v>5</v>
      </c>
      <c r="F7" s="20">
        <v>6</v>
      </c>
      <c r="G7" s="20">
        <v>7</v>
      </c>
      <c r="H7" s="20">
        <v>8</v>
      </c>
      <c r="I7" s="20">
        <v>9</v>
      </c>
    </row>
    <row r="8" spans="1:11" ht="45" customHeight="1">
      <c r="A8" s="29"/>
      <c r="B8" s="217" t="s">
        <v>333</v>
      </c>
      <c r="C8" s="218"/>
      <c r="D8" s="218"/>
      <c r="E8" s="218"/>
      <c r="F8" s="218"/>
      <c r="G8" s="218"/>
      <c r="H8" s="218"/>
      <c r="I8" s="219"/>
    </row>
    <row r="9" spans="1:11">
      <c r="A9" s="223" t="s">
        <v>24</v>
      </c>
      <c r="B9" s="224"/>
      <c r="C9" s="224"/>
      <c r="D9" s="224"/>
      <c r="E9" s="224"/>
      <c r="F9" s="224"/>
      <c r="G9" s="224"/>
      <c r="H9" s="224"/>
      <c r="I9" s="225"/>
    </row>
    <row r="10" spans="1:11">
      <c r="A10" s="19" t="s">
        <v>74</v>
      </c>
      <c r="B10" s="19" t="s">
        <v>334</v>
      </c>
      <c r="C10" s="19" t="s">
        <v>335</v>
      </c>
      <c r="D10" s="19">
        <v>1</v>
      </c>
      <c r="E10" s="19">
        <v>1</v>
      </c>
      <c r="F10" s="19">
        <v>1</v>
      </c>
      <c r="G10" s="19">
        <v>1</v>
      </c>
      <c r="H10" s="19"/>
      <c r="I10" s="19"/>
    </row>
    <row r="11" spans="1:11" ht="30">
      <c r="A11" s="19" t="s">
        <v>91</v>
      </c>
      <c r="B11" s="19" t="s">
        <v>339</v>
      </c>
      <c r="C11" s="19" t="s">
        <v>340</v>
      </c>
      <c r="D11" s="19">
        <f>D12+D13+D14+D15</f>
        <v>61.5</v>
      </c>
      <c r="E11" s="19">
        <f>E12+E13+E14+E15</f>
        <v>61.5</v>
      </c>
      <c r="F11" s="19">
        <f>F12+F13+F14+F15</f>
        <v>61.5</v>
      </c>
      <c r="G11" s="19">
        <f>G12+G13+G14+G15</f>
        <v>61.5</v>
      </c>
      <c r="H11" s="19"/>
      <c r="I11" s="19"/>
    </row>
    <row r="12" spans="1:11" ht="30">
      <c r="A12" s="19" t="s">
        <v>100</v>
      </c>
      <c r="B12" s="19" t="s">
        <v>341</v>
      </c>
      <c r="C12" s="19" t="s">
        <v>335</v>
      </c>
      <c r="D12" s="19">
        <v>3</v>
      </c>
      <c r="E12" s="19">
        <v>3</v>
      </c>
      <c r="F12" s="19">
        <v>3</v>
      </c>
      <c r="G12" s="19">
        <v>3</v>
      </c>
      <c r="H12" s="19"/>
      <c r="I12" s="19"/>
    </row>
    <row r="13" spans="1:11" ht="30">
      <c r="A13" s="19" t="s">
        <v>114</v>
      </c>
      <c r="B13" s="19" t="s">
        <v>342</v>
      </c>
      <c r="C13" s="19" t="s">
        <v>340</v>
      </c>
      <c r="D13" s="19">
        <v>48.5</v>
      </c>
      <c r="E13" s="19">
        <v>48.5</v>
      </c>
      <c r="F13" s="19">
        <v>48.5</v>
      </c>
      <c r="G13" s="19">
        <v>48.5</v>
      </c>
      <c r="H13" s="19"/>
      <c r="I13" s="19"/>
    </row>
    <row r="14" spans="1:11" ht="30">
      <c r="A14" s="19" t="s">
        <v>115</v>
      </c>
      <c r="B14" s="19" t="s">
        <v>343</v>
      </c>
      <c r="C14" s="19" t="s">
        <v>335</v>
      </c>
      <c r="D14" s="19">
        <v>9</v>
      </c>
      <c r="E14" s="19">
        <v>9</v>
      </c>
      <c r="F14" s="19">
        <v>9</v>
      </c>
      <c r="G14" s="19">
        <v>9</v>
      </c>
      <c r="H14" s="19"/>
      <c r="I14" s="19"/>
    </row>
    <row r="15" spans="1:11" ht="45">
      <c r="A15" s="19" t="s">
        <v>116</v>
      </c>
      <c r="B15" s="19" t="s">
        <v>344</v>
      </c>
      <c r="C15" s="19" t="s">
        <v>335</v>
      </c>
      <c r="D15" s="19">
        <v>1</v>
      </c>
      <c r="E15" s="19">
        <v>1</v>
      </c>
      <c r="F15" s="19">
        <v>1</v>
      </c>
      <c r="G15" s="19">
        <v>1</v>
      </c>
      <c r="H15" s="19"/>
      <c r="I15" s="19"/>
    </row>
    <row r="16" spans="1:11">
      <c r="A16" s="223" t="s">
        <v>25</v>
      </c>
      <c r="B16" s="224"/>
      <c r="C16" s="224"/>
      <c r="D16" s="224"/>
      <c r="E16" s="224"/>
      <c r="F16" s="224"/>
      <c r="G16" s="224"/>
      <c r="H16" s="224"/>
      <c r="I16" s="225"/>
    </row>
    <row r="17" spans="1:9">
      <c r="A17" s="19" t="s">
        <v>74</v>
      </c>
      <c r="B17" s="19" t="s">
        <v>345</v>
      </c>
      <c r="C17" s="19" t="s">
        <v>346</v>
      </c>
      <c r="D17" s="19">
        <v>27.9</v>
      </c>
      <c r="E17" s="19">
        <v>27.9</v>
      </c>
      <c r="F17" s="19">
        <v>28</v>
      </c>
      <c r="G17" s="19">
        <v>28</v>
      </c>
      <c r="H17" s="19"/>
      <c r="I17" s="19"/>
    </row>
    <row r="18" spans="1:9">
      <c r="A18" s="19" t="s">
        <v>91</v>
      </c>
      <c r="B18" s="19" t="s">
        <v>347</v>
      </c>
      <c r="C18" s="19" t="s">
        <v>348</v>
      </c>
      <c r="D18" s="19">
        <v>337.1</v>
      </c>
      <c r="E18" s="19">
        <v>337.1</v>
      </c>
      <c r="F18" s="19">
        <v>337.6</v>
      </c>
      <c r="G18" s="19">
        <v>337.6</v>
      </c>
      <c r="H18" s="19"/>
      <c r="I18" s="19"/>
    </row>
    <row r="19" spans="1:9">
      <c r="A19" s="19" t="s">
        <v>100</v>
      </c>
      <c r="B19" s="19" t="s">
        <v>347</v>
      </c>
      <c r="C19" s="19" t="s">
        <v>349</v>
      </c>
      <c r="D19" s="19">
        <v>1977.1</v>
      </c>
      <c r="E19" s="19">
        <v>1977.1</v>
      </c>
      <c r="F19" s="19">
        <v>2104.6</v>
      </c>
      <c r="G19" s="19">
        <v>2104.6</v>
      </c>
      <c r="H19" s="19"/>
      <c r="I19" s="19"/>
    </row>
    <row r="20" spans="1:9">
      <c r="A20" s="19" t="s">
        <v>114</v>
      </c>
      <c r="B20" s="19" t="s">
        <v>350</v>
      </c>
      <c r="C20" s="19" t="s">
        <v>351</v>
      </c>
      <c r="D20" s="19">
        <v>0.7</v>
      </c>
      <c r="E20" s="19">
        <v>0.7</v>
      </c>
      <c r="F20" s="19">
        <v>0.7</v>
      </c>
      <c r="G20" s="19">
        <v>0.7</v>
      </c>
      <c r="H20" s="19"/>
      <c r="I20" s="19"/>
    </row>
    <row r="21" spans="1:9">
      <c r="A21" s="19" t="s">
        <v>115</v>
      </c>
      <c r="B21" s="19" t="s">
        <v>350</v>
      </c>
      <c r="C21" s="19" t="s">
        <v>352</v>
      </c>
      <c r="D21" s="67">
        <v>80</v>
      </c>
      <c r="E21" s="67">
        <v>80</v>
      </c>
      <c r="F21" s="67">
        <v>80</v>
      </c>
      <c r="G21" s="67">
        <v>80</v>
      </c>
      <c r="H21" s="19"/>
      <c r="I21" s="19"/>
    </row>
    <row r="22" spans="1:9">
      <c r="A22" s="19" t="s">
        <v>116</v>
      </c>
      <c r="B22" s="19" t="s">
        <v>353</v>
      </c>
      <c r="C22" s="19" t="s">
        <v>351</v>
      </c>
      <c r="D22" s="19">
        <v>1</v>
      </c>
      <c r="E22" s="19">
        <v>1</v>
      </c>
      <c r="F22" s="19">
        <v>1</v>
      </c>
      <c r="G22" s="19">
        <v>1</v>
      </c>
      <c r="H22" s="19"/>
      <c r="I22" s="19"/>
    </row>
    <row r="23" spans="1:9">
      <c r="A23" s="19" t="s">
        <v>117</v>
      </c>
      <c r="B23" s="19" t="s">
        <v>353</v>
      </c>
      <c r="C23" s="19" t="s">
        <v>352</v>
      </c>
      <c r="D23" s="67">
        <v>3</v>
      </c>
      <c r="E23" s="67">
        <v>3</v>
      </c>
      <c r="F23" s="67">
        <v>3</v>
      </c>
      <c r="G23" s="67">
        <v>3</v>
      </c>
      <c r="H23" s="19"/>
      <c r="I23" s="19"/>
    </row>
    <row r="24" spans="1:9">
      <c r="A24" s="19" t="s">
        <v>118</v>
      </c>
      <c r="B24" s="19" t="s">
        <v>354</v>
      </c>
      <c r="C24" s="19" t="s">
        <v>335</v>
      </c>
      <c r="D24" s="19">
        <v>525000</v>
      </c>
      <c r="E24" s="19">
        <v>525000</v>
      </c>
      <c r="F24" s="19">
        <v>525000</v>
      </c>
      <c r="G24" s="19">
        <v>525000</v>
      </c>
      <c r="H24" s="19"/>
      <c r="I24" s="19"/>
    </row>
    <row r="25" spans="1:9">
      <c r="A25" s="221" t="s">
        <v>26</v>
      </c>
      <c r="B25" s="221"/>
      <c r="C25" s="221"/>
      <c r="D25" s="221"/>
      <c r="E25" s="221"/>
      <c r="F25" s="221"/>
      <c r="G25" s="221"/>
      <c r="H25" s="221"/>
      <c r="I25" s="222"/>
    </row>
    <row r="26" spans="1:9" ht="30">
      <c r="A26" s="19" t="s">
        <v>74</v>
      </c>
      <c r="B26" s="19" t="s">
        <v>355</v>
      </c>
      <c r="C26" s="19" t="s">
        <v>335</v>
      </c>
      <c r="D26" s="19">
        <v>10825</v>
      </c>
      <c r="E26" s="19">
        <v>10825</v>
      </c>
      <c r="F26" s="19">
        <v>10825</v>
      </c>
      <c r="G26" s="19">
        <v>10825</v>
      </c>
      <c r="H26" s="19"/>
      <c r="I26" s="19"/>
    </row>
    <row r="27" spans="1:9" ht="45">
      <c r="A27" s="19" t="s">
        <v>91</v>
      </c>
      <c r="B27" s="19" t="s">
        <v>356</v>
      </c>
      <c r="C27" s="19" t="s">
        <v>357</v>
      </c>
      <c r="D27" s="19">
        <v>155.6</v>
      </c>
      <c r="E27" s="19">
        <v>155.6</v>
      </c>
      <c r="F27" s="19">
        <v>178.6</v>
      </c>
      <c r="G27" s="19">
        <v>178.6</v>
      </c>
      <c r="H27" s="19"/>
      <c r="I27" s="19"/>
    </row>
    <row r="28" spans="1:9" ht="30">
      <c r="A28" s="19" t="s">
        <v>100</v>
      </c>
      <c r="B28" s="19" t="s">
        <v>358</v>
      </c>
      <c r="C28" s="19" t="s">
        <v>357</v>
      </c>
      <c r="D28" s="19">
        <v>12.9</v>
      </c>
      <c r="E28" s="19">
        <v>12.9</v>
      </c>
      <c r="F28" s="19">
        <v>14.8</v>
      </c>
      <c r="G28" s="19">
        <v>14.8</v>
      </c>
      <c r="H28" s="19"/>
      <c r="I28" s="19"/>
    </row>
    <row r="29" spans="1:9">
      <c r="A29" s="223" t="s">
        <v>27</v>
      </c>
      <c r="B29" s="224"/>
      <c r="C29" s="224"/>
      <c r="D29" s="224"/>
      <c r="E29" s="224"/>
      <c r="F29" s="224"/>
      <c r="G29" s="224"/>
      <c r="H29" s="224"/>
      <c r="I29" s="225"/>
    </row>
    <row r="30" spans="1:9" ht="90">
      <c r="A30" s="19" t="s">
        <v>74</v>
      </c>
      <c r="B30" s="19" t="s">
        <v>359</v>
      </c>
      <c r="C30" s="19" t="s">
        <v>360</v>
      </c>
      <c r="D30" s="19">
        <v>0</v>
      </c>
      <c r="E30" s="19">
        <v>0</v>
      </c>
      <c r="F30" s="19">
        <v>0</v>
      </c>
      <c r="G30" s="19">
        <v>0</v>
      </c>
      <c r="H30" s="19"/>
      <c r="I30" s="19"/>
    </row>
    <row r="31" spans="1:9" ht="75">
      <c r="A31" s="19" t="s">
        <v>91</v>
      </c>
      <c r="B31" s="19" t="s">
        <v>361</v>
      </c>
      <c r="C31" s="19" t="s">
        <v>360</v>
      </c>
      <c r="D31" s="19">
        <v>0</v>
      </c>
      <c r="E31" s="19">
        <v>0</v>
      </c>
      <c r="F31" s="19">
        <v>0</v>
      </c>
      <c r="G31" s="19">
        <v>0</v>
      </c>
      <c r="H31" s="19"/>
      <c r="I31" s="19"/>
    </row>
    <row r="32" spans="1:9">
      <c r="A32" s="22"/>
      <c r="B32" s="22"/>
      <c r="C32" s="22"/>
      <c r="D32" s="22"/>
      <c r="E32" s="22"/>
      <c r="F32" s="22"/>
      <c r="G32" s="22"/>
      <c r="H32" s="22"/>
      <c r="I32" s="22"/>
    </row>
    <row r="33" spans="1:9">
      <c r="A33" s="22"/>
      <c r="B33" s="22"/>
      <c r="C33" s="22"/>
      <c r="D33" s="22"/>
      <c r="E33" s="22"/>
      <c r="F33" s="22"/>
      <c r="G33" s="22"/>
      <c r="H33" s="22"/>
      <c r="I33" s="22"/>
    </row>
    <row r="34" spans="1:9" ht="21.75" customHeight="1">
      <c r="A34" s="208" t="s">
        <v>12</v>
      </c>
      <c r="B34" s="208" t="s">
        <v>18</v>
      </c>
      <c r="C34" s="208" t="s">
        <v>19</v>
      </c>
      <c r="D34" s="208" t="s">
        <v>20</v>
      </c>
      <c r="E34" s="208" t="s">
        <v>21</v>
      </c>
      <c r="F34" s="208"/>
      <c r="G34" s="208"/>
      <c r="H34" s="208" t="s">
        <v>22</v>
      </c>
      <c r="I34" s="208" t="s">
        <v>23</v>
      </c>
    </row>
    <row r="35" spans="1:9" ht="33.75" customHeight="1">
      <c r="A35" s="208"/>
      <c r="B35" s="208"/>
      <c r="C35" s="208"/>
      <c r="D35" s="208"/>
      <c r="E35" s="10" t="s">
        <v>336</v>
      </c>
      <c r="F35" s="10" t="s">
        <v>337</v>
      </c>
      <c r="G35" s="10" t="s">
        <v>338</v>
      </c>
      <c r="H35" s="208"/>
      <c r="I35" s="208"/>
    </row>
    <row r="36" spans="1:9">
      <c r="A36" s="19">
        <v>1</v>
      </c>
      <c r="B36" s="19">
        <v>2</v>
      </c>
      <c r="C36" s="19">
        <v>3</v>
      </c>
      <c r="D36" s="19">
        <v>4</v>
      </c>
      <c r="E36" s="19">
        <v>5</v>
      </c>
      <c r="F36" s="19">
        <v>6</v>
      </c>
      <c r="G36" s="19">
        <v>7</v>
      </c>
      <c r="H36" s="19">
        <v>8</v>
      </c>
      <c r="I36" s="19">
        <v>9</v>
      </c>
    </row>
    <row r="37" spans="1:9" ht="15.75">
      <c r="A37" s="19"/>
      <c r="B37" s="217" t="s">
        <v>362</v>
      </c>
      <c r="C37" s="218"/>
      <c r="D37" s="218"/>
      <c r="E37" s="218"/>
      <c r="F37" s="218"/>
      <c r="G37" s="218"/>
      <c r="H37" s="218"/>
      <c r="I37" s="219"/>
    </row>
    <row r="38" spans="1:9">
      <c r="A38" s="223" t="s">
        <v>24</v>
      </c>
      <c r="B38" s="224"/>
      <c r="C38" s="224"/>
      <c r="D38" s="224"/>
      <c r="E38" s="224"/>
      <c r="F38" s="224"/>
      <c r="G38" s="224"/>
      <c r="H38" s="224"/>
      <c r="I38" s="225"/>
    </row>
    <row r="39" spans="1:9">
      <c r="A39" s="19" t="s">
        <v>74</v>
      </c>
      <c r="B39" s="19" t="s">
        <v>334</v>
      </c>
      <c r="C39" s="19" t="s">
        <v>335</v>
      </c>
      <c r="D39" s="19">
        <v>1</v>
      </c>
      <c r="E39" s="19">
        <v>1</v>
      </c>
      <c r="F39" s="19">
        <v>1</v>
      </c>
      <c r="G39" s="19">
        <v>1</v>
      </c>
      <c r="H39" s="19"/>
      <c r="I39" s="19"/>
    </row>
    <row r="40" spans="1:9">
      <c r="A40" s="19" t="s">
        <v>91</v>
      </c>
      <c r="B40" s="19" t="s">
        <v>364</v>
      </c>
      <c r="C40" s="19" t="s">
        <v>335</v>
      </c>
      <c r="D40" s="19">
        <v>1</v>
      </c>
      <c r="E40" s="19">
        <v>1</v>
      </c>
      <c r="F40" s="19">
        <v>1</v>
      </c>
      <c r="G40" s="19">
        <v>1</v>
      </c>
      <c r="H40" s="19"/>
      <c r="I40" s="19"/>
    </row>
    <row r="41" spans="1:9">
      <c r="A41" s="19" t="s">
        <v>91</v>
      </c>
      <c r="B41" s="19" t="s">
        <v>363</v>
      </c>
      <c r="C41" s="19" t="s">
        <v>335</v>
      </c>
      <c r="D41" s="19">
        <v>30</v>
      </c>
      <c r="E41" s="19">
        <v>30</v>
      </c>
      <c r="F41" s="19">
        <v>30</v>
      </c>
      <c r="G41" s="19">
        <v>30</v>
      </c>
      <c r="H41" s="19"/>
      <c r="I41" s="19"/>
    </row>
    <row r="42" spans="1:9" ht="30">
      <c r="A42" s="19" t="s">
        <v>100</v>
      </c>
      <c r="B42" s="19" t="s">
        <v>365</v>
      </c>
      <c r="C42" s="19" t="s">
        <v>335</v>
      </c>
      <c r="D42" s="19">
        <v>24</v>
      </c>
      <c r="E42" s="19">
        <v>24</v>
      </c>
      <c r="F42" s="19">
        <v>24</v>
      </c>
      <c r="G42" s="19">
        <v>24</v>
      </c>
      <c r="H42" s="19"/>
      <c r="I42" s="19"/>
    </row>
    <row r="43" spans="1:9" ht="30">
      <c r="A43" s="19" t="s">
        <v>114</v>
      </c>
      <c r="B43" s="19" t="s">
        <v>489</v>
      </c>
      <c r="C43" s="19" t="s">
        <v>335</v>
      </c>
      <c r="D43" s="19"/>
      <c r="E43" s="19"/>
      <c r="F43" s="19">
        <v>6</v>
      </c>
      <c r="G43" s="19">
        <v>6</v>
      </c>
      <c r="H43" s="19"/>
      <c r="I43" s="19"/>
    </row>
    <row r="44" spans="1:9" ht="30">
      <c r="A44" s="19" t="s">
        <v>115</v>
      </c>
      <c r="B44" s="19" t="s">
        <v>339</v>
      </c>
      <c r="C44" s="19" t="s">
        <v>335</v>
      </c>
      <c r="D44" s="19">
        <v>62.5</v>
      </c>
      <c r="E44" s="19">
        <v>62.5</v>
      </c>
      <c r="F44" s="19">
        <v>62.5</v>
      </c>
      <c r="G44" s="19"/>
      <c r="H44" s="19"/>
      <c r="I44" s="19"/>
    </row>
    <row r="45" spans="1:9" ht="30">
      <c r="A45" s="19" t="s">
        <v>116</v>
      </c>
      <c r="B45" s="19" t="s">
        <v>341</v>
      </c>
      <c r="C45" s="19" t="s">
        <v>335</v>
      </c>
      <c r="D45" s="19">
        <v>7</v>
      </c>
      <c r="E45" s="19">
        <v>7</v>
      </c>
      <c r="F45" s="19">
        <v>7</v>
      </c>
      <c r="G45" s="19">
        <v>7</v>
      </c>
      <c r="H45" s="19"/>
      <c r="I45" s="19"/>
    </row>
    <row r="46" spans="1:9" ht="30">
      <c r="A46" s="53" t="s">
        <v>117</v>
      </c>
      <c r="B46" s="19" t="s">
        <v>342</v>
      </c>
      <c r="C46" s="19" t="s">
        <v>335</v>
      </c>
      <c r="D46" s="19">
        <v>43</v>
      </c>
      <c r="E46" s="19">
        <v>43</v>
      </c>
      <c r="F46" s="19">
        <v>43</v>
      </c>
      <c r="G46" s="19">
        <v>43</v>
      </c>
      <c r="H46" s="19"/>
      <c r="I46" s="19"/>
    </row>
    <row r="47" spans="1:9" ht="30">
      <c r="A47" s="53" t="s">
        <v>118</v>
      </c>
      <c r="B47" s="19" t="s">
        <v>343</v>
      </c>
      <c r="C47" s="19" t="s">
        <v>335</v>
      </c>
      <c r="D47" s="19">
        <v>11.5</v>
      </c>
      <c r="E47" s="19">
        <v>11.5</v>
      </c>
      <c r="F47" s="19">
        <v>11.5</v>
      </c>
      <c r="G47" s="19">
        <v>11.5</v>
      </c>
      <c r="H47" s="19"/>
      <c r="I47" s="19"/>
    </row>
    <row r="48" spans="1:9" ht="45">
      <c r="A48" s="53" t="s">
        <v>119</v>
      </c>
      <c r="B48" s="33" t="s">
        <v>344</v>
      </c>
      <c r="C48" s="33" t="s">
        <v>335</v>
      </c>
      <c r="D48" s="33">
        <v>1</v>
      </c>
      <c r="E48" s="33">
        <v>1</v>
      </c>
      <c r="F48" s="33">
        <v>1</v>
      </c>
      <c r="G48" s="33">
        <v>1</v>
      </c>
      <c r="H48" s="33"/>
      <c r="I48" s="33"/>
    </row>
    <row r="49" spans="1:9" ht="60">
      <c r="A49" s="19" t="s">
        <v>122</v>
      </c>
      <c r="B49" s="19" t="s">
        <v>366</v>
      </c>
      <c r="C49" s="19" t="s">
        <v>349</v>
      </c>
      <c r="D49" s="19">
        <v>3583.9</v>
      </c>
      <c r="E49" s="19">
        <v>3583.9</v>
      </c>
      <c r="F49" s="19">
        <v>3183.2</v>
      </c>
      <c r="G49" s="19"/>
      <c r="H49" s="19"/>
      <c r="I49" s="19"/>
    </row>
    <row r="50" spans="1:9">
      <c r="A50" s="223" t="s">
        <v>25</v>
      </c>
      <c r="B50" s="224"/>
      <c r="C50" s="224"/>
      <c r="D50" s="224"/>
      <c r="E50" s="224"/>
      <c r="F50" s="224"/>
      <c r="G50" s="224"/>
      <c r="H50" s="224"/>
      <c r="I50" s="225"/>
    </row>
    <row r="51" spans="1:9" ht="30">
      <c r="A51" s="19" t="s">
        <v>74</v>
      </c>
      <c r="B51" s="19" t="s">
        <v>367</v>
      </c>
      <c r="C51" s="19" t="s">
        <v>368</v>
      </c>
      <c r="D51" s="19">
        <v>123366</v>
      </c>
      <c r="E51" s="19">
        <v>123366</v>
      </c>
      <c r="F51" s="19">
        <v>123366</v>
      </c>
      <c r="G51" s="19">
        <v>123366</v>
      </c>
      <c r="H51" s="19"/>
      <c r="I51" s="19"/>
    </row>
    <row r="52" spans="1:9">
      <c r="A52" s="54" t="s">
        <v>91</v>
      </c>
      <c r="B52" s="54" t="s">
        <v>369</v>
      </c>
      <c r="C52" s="54" t="s">
        <v>368</v>
      </c>
      <c r="D52" s="54">
        <v>0</v>
      </c>
      <c r="E52" s="54">
        <v>0</v>
      </c>
      <c r="F52" s="55">
        <v>0</v>
      </c>
      <c r="G52" s="55">
        <v>0</v>
      </c>
      <c r="H52" s="55"/>
      <c r="I52" s="55"/>
    </row>
    <row r="53" spans="1:9">
      <c r="A53" s="54" t="s">
        <v>100</v>
      </c>
      <c r="B53" s="54" t="s">
        <v>370</v>
      </c>
      <c r="C53" s="54" t="s">
        <v>368</v>
      </c>
      <c r="D53" s="54">
        <v>123366</v>
      </c>
      <c r="E53" s="54">
        <v>123366</v>
      </c>
      <c r="F53" s="55">
        <v>123366</v>
      </c>
      <c r="G53" s="55">
        <v>123366</v>
      </c>
      <c r="H53" s="55"/>
      <c r="I53" s="55"/>
    </row>
    <row r="54" spans="1:9" ht="60">
      <c r="A54" s="54" t="s">
        <v>114</v>
      </c>
      <c r="B54" s="54" t="s">
        <v>371</v>
      </c>
      <c r="C54" s="54" t="s">
        <v>335</v>
      </c>
      <c r="D54" s="54">
        <v>773</v>
      </c>
      <c r="E54" s="54">
        <v>773</v>
      </c>
      <c r="F54" s="55">
        <v>773</v>
      </c>
      <c r="G54" s="55">
        <v>773</v>
      </c>
      <c r="H54" s="55"/>
      <c r="I54" s="55"/>
    </row>
    <row r="55" spans="1:9">
      <c r="A55" s="54" t="s">
        <v>115</v>
      </c>
      <c r="B55" s="54" t="s">
        <v>372</v>
      </c>
      <c r="C55" s="54" t="s">
        <v>352</v>
      </c>
      <c r="D55" s="54">
        <v>200</v>
      </c>
      <c r="E55" s="54">
        <v>200</v>
      </c>
      <c r="F55" s="55">
        <v>200</v>
      </c>
      <c r="G55" s="55">
        <v>200</v>
      </c>
      <c r="H55" s="55"/>
      <c r="I55" s="55"/>
    </row>
    <row r="56" spans="1:9" ht="30">
      <c r="A56" s="54" t="s">
        <v>116</v>
      </c>
      <c r="B56" s="54" t="s">
        <v>373</v>
      </c>
      <c r="C56" s="54" t="s">
        <v>352</v>
      </c>
      <c r="D56" s="54">
        <v>0</v>
      </c>
      <c r="E56" s="54">
        <v>0</v>
      </c>
      <c r="F56" s="55">
        <v>0</v>
      </c>
      <c r="G56" s="55">
        <v>0</v>
      </c>
      <c r="H56" s="55"/>
      <c r="I56" s="55"/>
    </row>
    <row r="57" spans="1:9" ht="30">
      <c r="A57" s="54" t="s">
        <v>117</v>
      </c>
      <c r="B57" s="54" t="s">
        <v>374</v>
      </c>
      <c r="C57" s="54" t="s">
        <v>375</v>
      </c>
      <c r="D57" s="54">
        <v>0</v>
      </c>
      <c r="E57" s="54">
        <v>0</v>
      </c>
      <c r="F57" s="55">
        <v>0</v>
      </c>
      <c r="G57" s="55">
        <v>0</v>
      </c>
      <c r="H57" s="55"/>
      <c r="I57" s="55"/>
    </row>
    <row r="58" spans="1:9">
      <c r="A58" s="221" t="s">
        <v>26</v>
      </c>
      <c r="B58" s="221"/>
      <c r="C58" s="221"/>
      <c r="D58" s="221"/>
      <c r="E58" s="221"/>
      <c r="F58" s="221"/>
      <c r="G58" s="221"/>
      <c r="H58" s="221"/>
      <c r="I58" s="222"/>
    </row>
    <row r="59" spans="1:9" ht="30">
      <c r="A59" s="55" t="s">
        <v>74</v>
      </c>
      <c r="B59" s="54" t="s">
        <v>376</v>
      </c>
      <c r="C59" s="54" t="s">
        <v>357</v>
      </c>
      <c r="D59" s="54">
        <v>0</v>
      </c>
      <c r="E59" s="54">
        <v>0</v>
      </c>
      <c r="F59" s="55">
        <v>0</v>
      </c>
      <c r="G59" s="55">
        <v>0</v>
      </c>
      <c r="H59" s="55"/>
      <c r="I59" s="55"/>
    </row>
    <row r="60" spans="1:9" ht="30">
      <c r="A60" s="54" t="s">
        <v>91</v>
      </c>
      <c r="B60" s="54" t="s">
        <v>377</v>
      </c>
      <c r="C60" s="54" t="s">
        <v>357</v>
      </c>
      <c r="D60" s="54">
        <v>29.05</v>
      </c>
      <c r="E60" s="54">
        <v>29.05</v>
      </c>
      <c r="F60" s="55">
        <v>25.8</v>
      </c>
      <c r="G60" s="55"/>
      <c r="H60" s="55"/>
      <c r="I60" s="55"/>
    </row>
    <row r="61" spans="1:9" ht="30">
      <c r="A61" s="54" t="s">
        <v>100</v>
      </c>
      <c r="B61" s="54" t="s">
        <v>378</v>
      </c>
      <c r="C61" s="54" t="s">
        <v>357</v>
      </c>
      <c r="D61" s="54">
        <v>4636.3999999999996</v>
      </c>
      <c r="E61" s="54">
        <v>4636.3999999999996</v>
      </c>
      <c r="F61" s="55">
        <v>4118</v>
      </c>
      <c r="G61" s="55"/>
      <c r="H61" s="55"/>
      <c r="I61" s="55"/>
    </row>
    <row r="62" spans="1:9">
      <c r="A62" s="223" t="s">
        <v>27</v>
      </c>
      <c r="B62" s="224"/>
      <c r="C62" s="224"/>
      <c r="D62" s="224"/>
      <c r="E62" s="224"/>
      <c r="F62" s="224"/>
      <c r="G62" s="224"/>
      <c r="H62" s="224"/>
      <c r="I62" s="225"/>
    </row>
    <row r="63" spans="1:9" ht="75">
      <c r="A63" s="55" t="s">
        <v>74</v>
      </c>
      <c r="B63" s="54" t="s">
        <v>379</v>
      </c>
      <c r="C63" s="54" t="s">
        <v>360</v>
      </c>
      <c r="D63" s="54">
        <v>1</v>
      </c>
      <c r="E63" s="54">
        <v>1</v>
      </c>
      <c r="F63" s="55">
        <v>1</v>
      </c>
      <c r="G63" s="55"/>
      <c r="H63" s="55"/>
      <c r="I63" s="55"/>
    </row>
    <row r="64" spans="1:9">
      <c r="A64" s="56"/>
      <c r="B64" s="56"/>
      <c r="C64" s="56"/>
      <c r="D64" s="56"/>
      <c r="E64" s="56"/>
      <c r="F64" s="56"/>
      <c r="G64" s="56"/>
      <c r="H64" s="56"/>
      <c r="I64" s="56"/>
    </row>
    <row r="65" spans="1:9">
      <c r="A65" s="56"/>
      <c r="B65" s="56"/>
      <c r="C65" s="56"/>
      <c r="D65" s="56"/>
      <c r="E65" s="56"/>
      <c r="F65" s="56"/>
      <c r="G65" s="56"/>
      <c r="H65" s="56"/>
      <c r="I65" s="56"/>
    </row>
    <row r="66" spans="1:9">
      <c r="A66" s="208" t="s">
        <v>12</v>
      </c>
      <c r="B66" s="208" t="s">
        <v>18</v>
      </c>
      <c r="C66" s="208" t="s">
        <v>19</v>
      </c>
      <c r="D66" s="208" t="s">
        <v>20</v>
      </c>
      <c r="E66" s="208" t="s">
        <v>21</v>
      </c>
      <c r="F66" s="208"/>
      <c r="G66" s="208"/>
      <c r="H66" s="208" t="s">
        <v>22</v>
      </c>
      <c r="I66" s="208" t="s">
        <v>23</v>
      </c>
    </row>
    <row r="67" spans="1:9">
      <c r="A67" s="208"/>
      <c r="B67" s="208"/>
      <c r="C67" s="208"/>
      <c r="D67" s="208"/>
      <c r="E67" s="10" t="s">
        <v>336</v>
      </c>
      <c r="F67" s="10" t="s">
        <v>337</v>
      </c>
      <c r="G67" s="10" t="s">
        <v>338</v>
      </c>
      <c r="H67" s="208"/>
      <c r="I67" s="208"/>
    </row>
    <row r="68" spans="1:9">
      <c r="A68" s="19">
        <v>1</v>
      </c>
      <c r="B68" s="19">
        <v>2</v>
      </c>
      <c r="C68" s="19">
        <v>3</v>
      </c>
      <c r="D68" s="19">
        <v>4</v>
      </c>
      <c r="E68" s="19">
        <v>5</v>
      </c>
      <c r="F68" s="19">
        <v>6</v>
      </c>
      <c r="G68" s="19">
        <v>7</v>
      </c>
      <c r="H68" s="19">
        <v>8</v>
      </c>
      <c r="I68" s="19">
        <v>9</v>
      </c>
    </row>
    <row r="69" spans="1:9" ht="15.75">
      <c r="A69" s="214" t="s">
        <v>380</v>
      </c>
      <c r="B69" s="214"/>
      <c r="C69" s="214"/>
      <c r="D69" s="214"/>
      <c r="E69" s="214"/>
      <c r="F69" s="214"/>
      <c r="G69" s="214"/>
      <c r="H69" s="214"/>
      <c r="I69" s="214"/>
    </row>
    <row r="70" spans="1:9">
      <c r="A70" s="223" t="s">
        <v>24</v>
      </c>
      <c r="B70" s="224"/>
      <c r="C70" s="224"/>
      <c r="D70" s="224"/>
      <c r="E70" s="224"/>
      <c r="F70" s="224"/>
      <c r="G70" s="224"/>
      <c r="H70" s="224"/>
      <c r="I70" s="225"/>
    </row>
    <row r="71" spans="1:9">
      <c r="A71" s="55" t="s">
        <v>74</v>
      </c>
      <c r="B71" s="55" t="s">
        <v>381</v>
      </c>
      <c r="C71" s="55" t="s">
        <v>335</v>
      </c>
      <c r="D71" s="55">
        <v>6</v>
      </c>
      <c r="E71" s="55">
        <v>6</v>
      </c>
      <c r="F71" s="55">
        <v>6</v>
      </c>
      <c r="G71" s="55">
        <v>6</v>
      </c>
      <c r="H71" s="55"/>
      <c r="I71" s="55"/>
    </row>
    <row r="72" spans="1:9">
      <c r="A72" s="55" t="s">
        <v>91</v>
      </c>
      <c r="B72" s="55" t="s">
        <v>382</v>
      </c>
      <c r="C72" s="55" t="s">
        <v>335</v>
      </c>
      <c r="D72" s="55">
        <v>5</v>
      </c>
      <c r="E72" s="55">
        <v>5</v>
      </c>
      <c r="F72" s="55">
        <v>5</v>
      </c>
      <c r="G72" s="55">
        <v>5</v>
      </c>
      <c r="H72" s="55"/>
      <c r="I72" s="55"/>
    </row>
    <row r="73" spans="1:9">
      <c r="A73" s="55" t="s">
        <v>100</v>
      </c>
      <c r="B73" s="55" t="s">
        <v>383</v>
      </c>
      <c r="C73" s="55" t="s">
        <v>335</v>
      </c>
      <c r="D73" s="55">
        <v>1</v>
      </c>
      <c r="E73" s="55">
        <v>1</v>
      </c>
      <c r="F73" s="55">
        <v>1</v>
      </c>
      <c r="G73" s="55">
        <v>1</v>
      </c>
      <c r="H73" s="55"/>
      <c r="I73" s="55"/>
    </row>
    <row r="74" spans="1:9">
      <c r="A74" s="55" t="s">
        <v>100</v>
      </c>
      <c r="B74" s="55" t="s">
        <v>384</v>
      </c>
      <c r="C74" s="55" t="s">
        <v>335</v>
      </c>
      <c r="D74" s="55">
        <v>0</v>
      </c>
      <c r="E74" s="55">
        <v>0</v>
      </c>
      <c r="F74" s="55">
        <v>0</v>
      </c>
      <c r="G74" s="55">
        <v>0</v>
      </c>
      <c r="H74" s="55"/>
      <c r="I74" s="55"/>
    </row>
    <row r="75" spans="1:9" ht="30">
      <c r="A75" s="55" t="s">
        <v>114</v>
      </c>
      <c r="B75" s="19" t="s">
        <v>339</v>
      </c>
      <c r="C75" s="55" t="s">
        <v>335</v>
      </c>
      <c r="D75" s="55">
        <f>D76+D77+D78+D79+D80</f>
        <v>481.5</v>
      </c>
      <c r="E75" s="55">
        <f>E76+E77+E78+E79+E80</f>
        <v>481.5</v>
      </c>
      <c r="F75" s="55">
        <v>485.67</v>
      </c>
      <c r="G75" s="55">
        <v>485.67</v>
      </c>
      <c r="H75" s="55"/>
      <c r="I75" s="55"/>
    </row>
    <row r="76" spans="1:9" ht="30">
      <c r="A76" s="55" t="s">
        <v>115</v>
      </c>
      <c r="B76" s="19" t="s">
        <v>341</v>
      </c>
      <c r="C76" s="55" t="s">
        <v>335</v>
      </c>
      <c r="D76" s="55">
        <v>22.5</v>
      </c>
      <c r="E76" s="55">
        <v>22.5</v>
      </c>
      <c r="F76" s="55">
        <v>22.5</v>
      </c>
      <c r="G76" s="55">
        <v>22.5</v>
      </c>
      <c r="H76" s="55"/>
      <c r="I76" s="55"/>
    </row>
    <row r="77" spans="1:9" ht="30">
      <c r="A77" s="55" t="s">
        <v>117</v>
      </c>
      <c r="B77" s="19" t="s">
        <v>385</v>
      </c>
      <c r="C77" s="55" t="s">
        <v>335</v>
      </c>
      <c r="D77" s="55">
        <v>391</v>
      </c>
      <c r="E77" s="55">
        <v>391</v>
      </c>
      <c r="F77" s="55">
        <v>393.17</v>
      </c>
      <c r="G77" s="55">
        <v>393.17</v>
      </c>
      <c r="H77" s="55"/>
      <c r="I77" s="55"/>
    </row>
    <row r="78" spans="1:9" ht="30">
      <c r="A78" s="55" t="s">
        <v>118</v>
      </c>
      <c r="B78" s="19" t="s">
        <v>342</v>
      </c>
      <c r="C78" s="55" t="s">
        <v>335</v>
      </c>
      <c r="D78" s="55">
        <v>14</v>
      </c>
      <c r="E78" s="55">
        <v>14</v>
      </c>
      <c r="F78" s="55">
        <v>14</v>
      </c>
      <c r="G78" s="55">
        <v>14</v>
      </c>
      <c r="H78" s="55"/>
      <c r="I78" s="55"/>
    </row>
    <row r="79" spans="1:9" ht="30">
      <c r="A79" s="55" t="s">
        <v>119</v>
      </c>
      <c r="B79" s="19" t="s">
        <v>343</v>
      </c>
      <c r="C79" s="55" t="s">
        <v>335</v>
      </c>
      <c r="D79" s="55">
        <v>46</v>
      </c>
      <c r="E79" s="55">
        <v>46</v>
      </c>
      <c r="F79" s="55">
        <v>46</v>
      </c>
      <c r="G79" s="55">
        <v>46</v>
      </c>
      <c r="H79" s="55"/>
      <c r="I79" s="55"/>
    </row>
    <row r="80" spans="1:9" ht="45">
      <c r="A80" s="55" t="s">
        <v>122</v>
      </c>
      <c r="B80" s="19" t="s">
        <v>344</v>
      </c>
      <c r="C80" s="55" t="s">
        <v>335</v>
      </c>
      <c r="D80" s="55">
        <v>8</v>
      </c>
      <c r="E80" s="55">
        <v>8</v>
      </c>
      <c r="F80" s="55">
        <v>8</v>
      </c>
      <c r="G80" s="55">
        <v>8</v>
      </c>
      <c r="H80" s="55"/>
      <c r="I80" s="55"/>
    </row>
    <row r="81" spans="1:9" ht="30">
      <c r="A81" s="55" t="s">
        <v>120</v>
      </c>
      <c r="B81" s="54" t="s">
        <v>386</v>
      </c>
      <c r="C81" s="55" t="s">
        <v>335</v>
      </c>
      <c r="D81" s="55">
        <v>7</v>
      </c>
      <c r="E81" s="55">
        <v>7</v>
      </c>
      <c r="F81" s="55">
        <v>7</v>
      </c>
      <c r="G81" s="55">
        <v>7</v>
      </c>
      <c r="H81" s="55"/>
      <c r="I81" s="55"/>
    </row>
    <row r="82" spans="1:9">
      <c r="A82" s="55" t="s">
        <v>121</v>
      </c>
      <c r="B82" s="54" t="s">
        <v>387</v>
      </c>
      <c r="C82" s="55" t="s">
        <v>335</v>
      </c>
      <c r="D82" s="55">
        <v>161</v>
      </c>
      <c r="E82" s="55">
        <v>161</v>
      </c>
      <c r="F82" s="55">
        <v>161</v>
      </c>
      <c r="G82" s="55">
        <v>161</v>
      </c>
      <c r="H82" s="55"/>
      <c r="I82" s="55"/>
    </row>
    <row r="83" spans="1:9" ht="45">
      <c r="A83" s="55" t="s">
        <v>188</v>
      </c>
      <c r="B83" s="54" t="s">
        <v>388</v>
      </c>
      <c r="C83" s="55" t="s">
        <v>352</v>
      </c>
      <c r="D83" s="55">
        <v>24017.599999999999</v>
      </c>
      <c r="E83" s="55">
        <v>24017.599999999999</v>
      </c>
      <c r="F83" s="55">
        <v>25630.5</v>
      </c>
      <c r="G83" s="55"/>
      <c r="H83" s="55"/>
      <c r="I83" s="55"/>
    </row>
    <row r="84" spans="1:9" ht="60">
      <c r="A84" s="55" t="s">
        <v>190</v>
      </c>
      <c r="B84" s="54" t="s">
        <v>389</v>
      </c>
      <c r="C84" s="55" t="s">
        <v>349</v>
      </c>
      <c r="D84" s="55">
        <v>21989.4</v>
      </c>
      <c r="E84" s="55">
        <v>21989.4</v>
      </c>
      <c r="F84" s="55">
        <v>24165.5</v>
      </c>
      <c r="G84" s="55"/>
      <c r="H84" s="55"/>
      <c r="I84" s="55"/>
    </row>
    <row r="85" spans="1:9" ht="60">
      <c r="A85" s="55" t="s">
        <v>192</v>
      </c>
      <c r="B85" s="54" t="s">
        <v>390</v>
      </c>
      <c r="C85" s="55" t="s">
        <v>352</v>
      </c>
      <c r="D85" s="55">
        <v>2028.02</v>
      </c>
      <c r="E85" s="55">
        <v>2028.2</v>
      </c>
      <c r="F85" s="55">
        <v>1465</v>
      </c>
      <c r="G85" s="55"/>
      <c r="H85" s="55"/>
      <c r="I85" s="55"/>
    </row>
    <row r="86" spans="1:9" ht="30">
      <c r="A86" s="55" t="s">
        <v>196</v>
      </c>
      <c r="B86" s="54" t="s">
        <v>391</v>
      </c>
      <c r="C86" s="55" t="s">
        <v>352</v>
      </c>
      <c r="D86" s="55">
        <v>1395.4</v>
      </c>
      <c r="E86" s="55">
        <v>1395.4</v>
      </c>
      <c r="F86" s="55">
        <v>1455.8</v>
      </c>
      <c r="G86" s="55"/>
      <c r="H86" s="55"/>
      <c r="I86" s="55"/>
    </row>
    <row r="87" spans="1:9">
      <c r="A87" s="223" t="s">
        <v>25</v>
      </c>
      <c r="B87" s="224"/>
      <c r="C87" s="224"/>
      <c r="D87" s="224"/>
      <c r="E87" s="224"/>
      <c r="F87" s="224"/>
      <c r="G87" s="224"/>
      <c r="H87" s="224"/>
      <c r="I87" s="225"/>
    </row>
    <row r="88" spans="1:9" ht="60">
      <c r="A88" s="55" t="s">
        <v>74</v>
      </c>
      <c r="B88" s="54" t="s">
        <v>392</v>
      </c>
      <c r="C88" s="57" t="s">
        <v>368</v>
      </c>
      <c r="D88" s="57">
        <v>2313</v>
      </c>
      <c r="E88" s="57">
        <v>2313</v>
      </c>
      <c r="F88" s="55">
        <v>2368</v>
      </c>
      <c r="G88" s="55">
        <v>2368</v>
      </c>
      <c r="H88" s="55"/>
      <c r="I88" s="55"/>
    </row>
    <row r="89" spans="1:9" ht="45">
      <c r="A89" s="55" t="s">
        <v>91</v>
      </c>
      <c r="B89" s="54" t="s">
        <v>393</v>
      </c>
      <c r="C89" s="57" t="s">
        <v>368</v>
      </c>
      <c r="D89" s="57">
        <v>403</v>
      </c>
      <c r="E89" s="57">
        <v>403</v>
      </c>
      <c r="F89" s="55">
        <v>500</v>
      </c>
      <c r="G89" s="55">
        <v>500</v>
      </c>
      <c r="H89" s="55"/>
      <c r="I89" s="55"/>
    </row>
    <row r="90" spans="1:9">
      <c r="A90" s="221" t="s">
        <v>26</v>
      </c>
      <c r="B90" s="221"/>
      <c r="C90" s="221"/>
      <c r="D90" s="221"/>
      <c r="E90" s="221"/>
      <c r="F90" s="221"/>
      <c r="G90" s="221"/>
      <c r="H90" s="221"/>
      <c r="I90" s="222"/>
    </row>
    <row r="91" spans="1:9" ht="30">
      <c r="A91" s="55" t="s">
        <v>74</v>
      </c>
      <c r="B91" s="54" t="s">
        <v>394</v>
      </c>
      <c r="C91" s="57" t="s">
        <v>368</v>
      </c>
      <c r="D91" s="57">
        <v>6</v>
      </c>
      <c r="E91" s="57">
        <v>6</v>
      </c>
      <c r="F91" s="55">
        <v>6</v>
      </c>
      <c r="G91" s="55">
        <v>6</v>
      </c>
      <c r="H91" s="55"/>
      <c r="I91" s="55"/>
    </row>
    <row r="92" spans="1:9">
      <c r="A92" s="55" t="s">
        <v>91</v>
      </c>
      <c r="B92" s="54" t="s">
        <v>395</v>
      </c>
      <c r="C92" s="57" t="s">
        <v>396</v>
      </c>
      <c r="D92" s="57">
        <v>579810</v>
      </c>
      <c r="E92" s="57">
        <v>579810</v>
      </c>
      <c r="F92" s="55">
        <v>606208</v>
      </c>
      <c r="G92" s="55">
        <v>606208</v>
      </c>
      <c r="H92" s="55"/>
      <c r="I92" s="55"/>
    </row>
    <row r="93" spans="1:9" ht="60">
      <c r="A93" s="55" t="s">
        <v>100</v>
      </c>
      <c r="B93" s="54" t="s">
        <v>397</v>
      </c>
      <c r="C93" s="57" t="s">
        <v>357</v>
      </c>
      <c r="D93" s="57">
        <v>10383.700000000001</v>
      </c>
      <c r="E93" s="57">
        <v>10383.700000000001</v>
      </c>
      <c r="F93" s="55">
        <v>10823.7</v>
      </c>
      <c r="G93" s="55">
        <v>10823.7</v>
      </c>
      <c r="H93" s="55"/>
      <c r="I93" s="55"/>
    </row>
    <row r="94" spans="1:9" ht="30">
      <c r="A94" s="55" t="s">
        <v>114</v>
      </c>
      <c r="B94" s="54" t="s">
        <v>398</v>
      </c>
      <c r="C94" s="57" t="s">
        <v>357</v>
      </c>
      <c r="D94" s="57">
        <v>603.29</v>
      </c>
      <c r="E94" s="55">
        <v>603.29</v>
      </c>
      <c r="F94" s="55">
        <v>614.78</v>
      </c>
      <c r="G94" s="55">
        <v>614.78</v>
      </c>
      <c r="H94" s="55"/>
      <c r="I94" s="55"/>
    </row>
    <row r="95" spans="1:9">
      <c r="A95" s="223" t="s">
        <v>27</v>
      </c>
      <c r="B95" s="224"/>
      <c r="C95" s="224"/>
      <c r="D95" s="224"/>
      <c r="E95" s="224"/>
      <c r="F95" s="224"/>
      <c r="G95" s="224"/>
      <c r="H95" s="224"/>
      <c r="I95" s="225"/>
    </row>
    <row r="96" spans="1:9" ht="45">
      <c r="A96" s="55" t="s">
        <v>74</v>
      </c>
      <c r="B96" s="19" t="s">
        <v>399</v>
      </c>
      <c r="C96" s="55" t="s">
        <v>400</v>
      </c>
      <c r="D96" s="55">
        <v>251</v>
      </c>
      <c r="E96" s="55">
        <v>251</v>
      </c>
      <c r="F96" s="55">
        <v>256</v>
      </c>
      <c r="G96" s="55">
        <v>256</v>
      </c>
      <c r="H96" s="55"/>
      <c r="I96" s="55"/>
    </row>
    <row r="97" spans="1:9" ht="104.25" customHeight="1">
      <c r="A97" s="57" t="s">
        <v>91</v>
      </c>
      <c r="B97" s="54" t="s">
        <v>401</v>
      </c>
      <c r="C97" s="57" t="s">
        <v>360</v>
      </c>
      <c r="D97" s="57">
        <v>0</v>
      </c>
      <c r="E97" s="57">
        <v>0</v>
      </c>
      <c r="F97" s="55">
        <v>1.02</v>
      </c>
      <c r="G97" s="55"/>
      <c r="H97" s="55"/>
      <c r="I97" s="55"/>
    </row>
    <row r="98" spans="1:9" ht="75">
      <c r="A98" s="57" t="s">
        <v>100</v>
      </c>
      <c r="B98" s="54" t="s">
        <v>402</v>
      </c>
      <c r="C98" s="57" t="s">
        <v>360</v>
      </c>
      <c r="D98" s="57">
        <v>5.8</v>
      </c>
      <c r="E98" s="57">
        <v>5.8</v>
      </c>
      <c r="F98" s="55">
        <v>5.7</v>
      </c>
      <c r="G98" s="55"/>
      <c r="H98" s="55"/>
      <c r="I98" s="55"/>
    </row>
    <row r="99" spans="1:9">
      <c r="A99" s="21"/>
      <c r="B99" s="21"/>
      <c r="C99" s="21"/>
      <c r="D99" s="21"/>
      <c r="E99" s="21"/>
      <c r="F99" s="21"/>
      <c r="G99" s="21"/>
      <c r="H99" s="21"/>
      <c r="I99" s="21"/>
    </row>
    <row r="100" spans="1:9">
      <c r="A100" s="21"/>
      <c r="B100" s="21"/>
      <c r="C100" s="21"/>
      <c r="D100" s="21"/>
      <c r="E100" s="21"/>
      <c r="F100" s="21"/>
      <c r="G100" s="21"/>
      <c r="H100" s="21"/>
      <c r="I100" s="21"/>
    </row>
    <row r="101" spans="1:9">
      <c r="A101" s="208" t="s">
        <v>12</v>
      </c>
      <c r="B101" s="208" t="s">
        <v>18</v>
      </c>
      <c r="C101" s="208" t="s">
        <v>19</v>
      </c>
      <c r="D101" s="208" t="s">
        <v>20</v>
      </c>
      <c r="E101" s="208" t="s">
        <v>21</v>
      </c>
      <c r="F101" s="208"/>
      <c r="G101" s="208"/>
      <c r="H101" s="208" t="s">
        <v>22</v>
      </c>
      <c r="I101" s="208" t="s">
        <v>23</v>
      </c>
    </row>
    <row r="102" spans="1:9">
      <c r="A102" s="208"/>
      <c r="B102" s="208"/>
      <c r="C102" s="208"/>
      <c r="D102" s="208"/>
      <c r="E102" s="10" t="s">
        <v>336</v>
      </c>
      <c r="F102" s="10" t="s">
        <v>337</v>
      </c>
      <c r="G102" s="10" t="s">
        <v>338</v>
      </c>
      <c r="H102" s="208"/>
      <c r="I102" s="208"/>
    </row>
    <row r="103" spans="1:9">
      <c r="A103" s="19">
        <v>1</v>
      </c>
      <c r="B103" s="19">
        <v>2</v>
      </c>
      <c r="C103" s="19">
        <v>3</v>
      </c>
      <c r="D103" s="19">
        <v>4</v>
      </c>
      <c r="E103" s="19">
        <v>5</v>
      </c>
      <c r="F103" s="19">
        <v>6</v>
      </c>
      <c r="G103" s="19">
        <v>7</v>
      </c>
      <c r="H103" s="19">
        <v>8</v>
      </c>
      <c r="I103" s="19">
        <v>9</v>
      </c>
    </row>
    <row r="104" spans="1:9" ht="65.25" customHeight="1">
      <c r="A104" s="218" t="s">
        <v>403</v>
      </c>
      <c r="B104" s="218"/>
      <c r="C104" s="218"/>
      <c r="D104" s="218"/>
      <c r="E104" s="218"/>
      <c r="F104" s="218"/>
      <c r="G104" s="218"/>
      <c r="H104" s="218"/>
      <c r="I104" s="219"/>
    </row>
    <row r="105" spans="1:9">
      <c r="A105" s="223" t="s">
        <v>24</v>
      </c>
      <c r="B105" s="224"/>
      <c r="C105" s="224"/>
      <c r="D105" s="224"/>
      <c r="E105" s="224"/>
      <c r="F105" s="224"/>
      <c r="G105" s="224"/>
      <c r="H105" s="224"/>
      <c r="I105" s="225"/>
    </row>
    <row r="106" spans="1:9" ht="30">
      <c r="A106" s="55" t="s">
        <v>74</v>
      </c>
      <c r="B106" s="19" t="s">
        <v>404</v>
      </c>
      <c r="C106" s="55" t="s">
        <v>335</v>
      </c>
      <c r="D106" s="55">
        <v>1</v>
      </c>
      <c r="E106" s="55">
        <v>1</v>
      </c>
      <c r="F106" s="55">
        <v>1</v>
      </c>
      <c r="G106" s="55">
        <v>1</v>
      </c>
      <c r="H106" s="55"/>
      <c r="I106" s="55"/>
    </row>
    <row r="107" spans="1:9">
      <c r="A107" s="55" t="s">
        <v>91</v>
      </c>
      <c r="B107" s="19" t="s">
        <v>405</v>
      </c>
      <c r="C107" s="55" t="s">
        <v>335</v>
      </c>
      <c r="D107" s="55">
        <v>1</v>
      </c>
      <c r="E107" s="55">
        <v>1</v>
      </c>
      <c r="F107" s="55">
        <v>1</v>
      </c>
      <c r="G107" s="55">
        <v>1</v>
      </c>
      <c r="H107" s="55"/>
      <c r="I107" s="55"/>
    </row>
    <row r="108" spans="1:9" ht="45">
      <c r="A108" s="55" t="s">
        <v>100</v>
      </c>
      <c r="B108" s="19" t="s">
        <v>406</v>
      </c>
      <c r="C108" s="55" t="s">
        <v>335</v>
      </c>
      <c r="D108" s="55">
        <v>0</v>
      </c>
      <c r="E108" s="55">
        <v>0</v>
      </c>
      <c r="F108" s="55">
        <v>0</v>
      </c>
      <c r="G108" s="55">
        <v>0</v>
      </c>
      <c r="H108" s="55"/>
      <c r="I108" s="55"/>
    </row>
    <row r="109" spans="1:9" ht="30">
      <c r="A109" s="55" t="s">
        <v>114</v>
      </c>
      <c r="B109" s="19" t="s">
        <v>407</v>
      </c>
      <c r="C109" s="55" t="s">
        <v>335</v>
      </c>
      <c r="D109" s="55">
        <v>0</v>
      </c>
      <c r="E109" s="55">
        <v>0</v>
      </c>
      <c r="F109" s="55">
        <v>0</v>
      </c>
      <c r="G109" s="55">
        <v>0</v>
      </c>
      <c r="H109" s="55"/>
      <c r="I109" s="55"/>
    </row>
    <row r="110" spans="1:9">
      <c r="A110" s="55" t="s">
        <v>115</v>
      </c>
      <c r="B110" s="19" t="s">
        <v>408</v>
      </c>
      <c r="C110" s="55" t="s">
        <v>335</v>
      </c>
      <c r="D110" s="55">
        <v>0</v>
      </c>
      <c r="E110" s="55">
        <v>0</v>
      </c>
      <c r="F110" s="55">
        <v>0</v>
      </c>
      <c r="G110" s="55">
        <v>0</v>
      </c>
      <c r="H110" s="55"/>
      <c r="I110" s="55"/>
    </row>
    <row r="111" spans="1:9" ht="30">
      <c r="A111" s="55" t="s">
        <v>116</v>
      </c>
      <c r="B111" s="19" t="s">
        <v>409</v>
      </c>
      <c r="C111" s="55" t="s">
        <v>335</v>
      </c>
      <c r="D111" s="55">
        <v>0</v>
      </c>
      <c r="E111" s="55">
        <v>0</v>
      </c>
      <c r="F111" s="55">
        <v>0</v>
      </c>
      <c r="G111" s="55">
        <v>0</v>
      </c>
      <c r="H111" s="55"/>
      <c r="I111" s="55"/>
    </row>
    <row r="112" spans="1:9" ht="30">
      <c r="A112" s="55" t="s">
        <v>117</v>
      </c>
      <c r="B112" s="19" t="s">
        <v>410</v>
      </c>
      <c r="C112" s="55" t="s">
        <v>335</v>
      </c>
      <c r="D112" s="55">
        <v>42</v>
      </c>
      <c r="E112" s="55">
        <v>42</v>
      </c>
      <c r="F112" s="55">
        <v>48</v>
      </c>
      <c r="G112" s="55">
        <v>48</v>
      </c>
      <c r="H112" s="55"/>
      <c r="I112" s="55"/>
    </row>
    <row r="113" spans="1:9" ht="30">
      <c r="A113" s="55" t="s">
        <v>118</v>
      </c>
      <c r="B113" s="19" t="s">
        <v>411</v>
      </c>
      <c r="C113" s="55" t="s">
        <v>335</v>
      </c>
      <c r="D113" s="55">
        <f>D114+D115+D116+D117</f>
        <v>8.5</v>
      </c>
      <c r="E113" s="55">
        <f>E114+E115+E116+E117</f>
        <v>8.5</v>
      </c>
      <c r="F113" s="55">
        <v>11</v>
      </c>
      <c r="G113" s="55">
        <v>11</v>
      </c>
      <c r="H113" s="55"/>
      <c r="I113" s="55"/>
    </row>
    <row r="114" spans="1:9" ht="30">
      <c r="A114" s="55" t="s">
        <v>119</v>
      </c>
      <c r="B114" s="19" t="s">
        <v>412</v>
      </c>
      <c r="C114" s="55" t="s">
        <v>335</v>
      </c>
      <c r="D114" s="55">
        <v>1</v>
      </c>
      <c r="E114" s="55">
        <v>1</v>
      </c>
      <c r="F114" s="55">
        <v>1</v>
      </c>
      <c r="G114" s="55">
        <v>1</v>
      </c>
      <c r="H114" s="55"/>
      <c r="I114" s="55"/>
    </row>
    <row r="115" spans="1:9" ht="30">
      <c r="A115" s="55" t="s">
        <v>122</v>
      </c>
      <c r="B115" s="19" t="s">
        <v>413</v>
      </c>
      <c r="C115" s="55" t="s">
        <v>335</v>
      </c>
      <c r="D115" s="55">
        <v>4</v>
      </c>
      <c r="E115" s="55">
        <v>4</v>
      </c>
      <c r="F115" s="55">
        <v>5.5</v>
      </c>
      <c r="G115" s="55">
        <v>5.5</v>
      </c>
      <c r="H115" s="55"/>
      <c r="I115" s="55"/>
    </row>
    <row r="116" spans="1:9" ht="30">
      <c r="A116" s="55" t="s">
        <v>120</v>
      </c>
      <c r="B116" s="19" t="s">
        <v>343</v>
      </c>
      <c r="C116" s="55" t="s">
        <v>335</v>
      </c>
      <c r="D116" s="55">
        <v>2.5</v>
      </c>
      <c r="E116" s="55">
        <v>2.5</v>
      </c>
      <c r="F116" s="55">
        <v>2.5</v>
      </c>
      <c r="G116" s="55">
        <v>2.5</v>
      </c>
      <c r="H116" s="55"/>
      <c r="I116" s="55"/>
    </row>
    <row r="117" spans="1:9" ht="45">
      <c r="A117" s="55" t="s">
        <v>121</v>
      </c>
      <c r="B117" s="19" t="s">
        <v>344</v>
      </c>
      <c r="C117" s="55" t="s">
        <v>335</v>
      </c>
      <c r="D117" s="55">
        <v>1</v>
      </c>
      <c r="E117" s="55">
        <v>1</v>
      </c>
      <c r="F117" s="55">
        <v>2</v>
      </c>
      <c r="G117" s="55">
        <v>2</v>
      </c>
      <c r="H117" s="55"/>
      <c r="I117" s="55"/>
    </row>
    <row r="118" spans="1:9" ht="60">
      <c r="A118" s="55" t="s">
        <v>188</v>
      </c>
      <c r="B118" s="54" t="s">
        <v>414</v>
      </c>
      <c r="C118" s="55" t="s">
        <v>352</v>
      </c>
      <c r="D118" s="55">
        <v>702.6</v>
      </c>
      <c r="E118" s="55">
        <v>702.6</v>
      </c>
      <c r="F118" s="55">
        <v>796.9</v>
      </c>
      <c r="G118" s="55">
        <v>796.9</v>
      </c>
      <c r="H118" s="55"/>
      <c r="I118" s="55"/>
    </row>
    <row r="119" spans="1:9" ht="60">
      <c r="A119" s="55" t="s">
        <v>190</v>
      </c>
      <c r="B119" s="54" t="s">
        <v>414</v>
      </c>
      <c r="C119" s="55" t="s">
        <v>352</v>
      </c>
      <c r="D119" s="55">
        <v>855</v>
      </c>
      <c r="E119" s="55">
        <v>855</v>
      </c>
      <c r="F119" s="55">
        <v>1940</v>
      </c>
      <c r="G119" s="55">
        <v>1940</v>
      </c>
      <c r="H119" s="55"/>
      <c r="I119" s="55"/>
    </row>
    <row r="120" spans="1:9">
      <c r="A120" s="223" t="s">
        <v>25</v>
      </c>
      <c r="B120" s="224"/>
      <c r="C120" s="224"/>
      <c r="D120" s="224"/>
      <c r="E120" s="224"/>
      <c r="F120" s="224"/>
      <c r="G120" s="224"/>
      <c r="H120" s="224"/>
      <c r="I120" s="225"/>
    </row>
    <row r="121" spans="1:9" ht="45">
      <c r="A121" s="55" t="s">
        <v>74</v>
      </c>
      <c r="B121" s="54" t="s">
        <v>415</v>
      </c>
      <c r="C121" s="57" t="s">
        <v>335</v>
      </c>
      <c r="D121" s="57">
        <v>0</v>
      </c>
      <c r="E121" s="57">
        <v>0</v>
      </c>
      <c r="F121" s="55">
        <v>0</v>
      </c>
      <c r="G121" s="55">
        <v>0</v>
      </c>
      <c r="H121" s="55"/>
      <c r="I121" s="55"/>
    </row>
    <row r="122" spans="1:9">
      <c r="A122" s="55" t="s">
        <v>91</v>
      </c>
      <c r="B122" s="54" t="s">
        <v>416</v>
      </c>
      <c r="C122" s="57" t="s">
        <v>335</v>
      </c>
      <c r="D122" s="57">
        <v>42</v>
      </c>
      <c r="E122" s="57">
        <v>42</v>
      </c>
      <c r="F122" s="55">
        <v>48</v>
      </c>
      <c r="G122" s="55">
        <v>48</v>
      </c>
      <c r="H122" s="55"/>
      <c r="I122" s="55"/>
    </row>
    <row r="123" spans="1:9" ht="60">
      <c r="A123" s="55" t="s">
        <v>100</v>
      </c>
      <c r="B123" s="54" t="s">
        <v>417</v>
      </c>
      <c r="C123" s="57" t="s">
        <v>352</v>
      </c>
      <c r="D123" s="57">
        <v>855</v>
      </c>
      <c r="E123" s="57">
        <v>855</v>
      </c>
      <c r="F123" s="55">
        <v>1940</v>
      </c>
      <c r="G123" s="55">
        <v>1940</v>
      </c>
      <c r="H123" s="55"/>
      <c r="I123" s="55"/>
    </row>
    <row r="124" spans="1:9" ht="60">
      <c r="A124" s="55" t="s">
        <v>114</v>
      </c>
      <c r="B124" s="54" t="s">
        <v>418</v>
      </c>
      <c r="C124" s="57" t="s">
        <v>352</v>
      </c>
      <c r="D124" s="57">
        <v>0</v>
      </c>
      <c r="E124" s="57">
        <v>0</v>
      </c>
      <c r="F124" s="55">
        <v>0</v>
      </c>
      <c r="G124" s="55">
        <v>0</v>
      </c>
      <c r="H124" s="55"/>
      <c r="I124" s="55"/>
    </row>
    <row r="125" spans="1:9" ht="30">
      <c r="A125" s="55" t="s">
        <v>115</v>
      </c>
      <c r="B125" s="54" t="s">
        <v>419</v>
      </c>
      <c r="C125" s="57" t="s">
        <v>352</v>
      </c>
      <c r="D125" s="57">
        <v>0</v>
      </c>
      <c r="E125" s="57">
        <v>0</v>
      </c>
      <c r="F125" s="55">
        <v>0</v>
      </c>
      <c r="G125" s="55">
        <v>0</v>
      </c>
      <c r="H125" s="55"/>
      <c r="I125" s="55"/>
    </row>
    <row r="126" spans="1:9">
      <c r="A126" s="216" t="s">
        <v>26</v>
      </c>
      <c r="B126" s="216"/>
      <c r="C126" s="216"/>
      <c r="D126" s="216"/>
      <c r="E126" s="216"/>
      <c r="F126" s="216"/>
      <c r="G126" s="216"/>
      <c r="H126" s="216"/>
      <c r="I126" s="216"/>
    </row>
    <row r="127" spans="1:9" ht="30">
      <c r="A127" s="58" t="s">
        <v>74</v>
      </c>
      <c r="B127" s="59" t="s">
        <v>378</v>
      </c>
      <c r="C127" s="58" t="s">
        <v>357</v>
      </c>
      <c r="D127" s="58">
        <v>20357.099999999999</v>
      </c>
      <c r="E127" s="58">
        <v>20357.099999999999</v>
      </c>
      <c r="F127" s="58">
        <v>40416.699999999997</v>
      </c>
      <c r="G127" s="58">
        <v>40416.699999999997</v>
      </c>
      <c r="H127" s="58"/>
      <c r="I127" s="58"/>
    </row>
    <row r="128" spans="1:9">
      <c r="A128" s="215" t="s">
        <v>27</v>
      </c>
      <c r="B128" s="215"/>
      <c r="C128" s="215"/>
      <c r="D128" s="215"/>
      <c r="E128" s="215"/>
      <c r="F128" s="215"/>
      <c r="G128" s="215"/>
      <c r="H128" s="215"/>
      <c r="I128" s="215"/>
    </row>
    <row r="129" spans="1:9" ht="60">
      <c r="A129" s="55" t="s">
        <v>74</v>
      </c>
      <c r="B129" s="54" t="s">
        <v>420</v>
      </c>
      <c r="C129" s="57" t="s">
        <v>360</v>
      </c>
      <c r="D129" s="57">
        <v>1.2</v>
      </c>
      <c r="E129" s="57">
        <v>1.2</v>
      </c>
      <c r="F129" s="55"/>
      <c r="G129" s="55"/>
      <c r="H129" s="55"/>
      <c r="I129" s="55"/>
    </row>
    <row r="130" spans="1:9" ht="75">
      <c r="A130" s="55" t="s">
        <v>91</v>
      </c>
      <c r="B130" s="54" t="s">
        <v>421</v>
      </c>
      <c r="C130" s="57" t="s">
        <v>360</v>
      </c>
      <c r="D130" s="57">
        <v>0</v>
      </c>
      <c r="E130" s="57">
        <v>0</v>
      </c>
      <c r="F130" s="55"/>
      <c r="G130" s="55"/>
      <c r="H130" s="55"/>
      <c r="I130" s="55"/>
    </row>
    <row r="131" spans="1:9">
      <c r="A131" s="56"/>
      <c r="B131" s="61"/>
      <c r="C131" s="62"/>
      <c r="D131" s="62"/>
      <c r="E131" s="62"/>
      <c r="F131" s="56"/>
      <c r="G131" s="56"/>
      <c r="H131" s="56"/>
      <c r="I131" s="56"/>
    </row>
    <row r="132" spans="1:9">
      <c r="A132" s="208" t="s">
        <v>12</v>
      </c>
      <c r="B132" s="208" t="s">
        <v>18</v>
      </c>
      <c r="C132" s="208" t="s">
        <v>19</v>
      </c>
      <c r="D132" s="208" t="s">
        <v>20</v>
      </c>
      <c r="E132" s="208" t="s">
        <v>21</v>
      </c>
      <c r="F132" s="208"/>
      <c r="G132" s="208"/>
      <c r="H132" s="208" t="s">
        <v>22</v>
      </c>
      <c r="I132" s="208" t="s">
        <v>23</v>
      </c>
    </row>
    <row r="133" spans="1:9">
      <c r="A133" s="208"/>
      <c r="B133" s="208"/>
      <c r="C133" s="208"/>
      <c r="D133" s="208"/>
      <c r="E133" s="10" t="s">
        <v>336</v>
      </c>
      <c r="F133" s="10" t="s">
        <v>337</v>
      </c>
      <c r="G133" s="10" t="s">
        <v>338</v>
      </c>
      <c r="H133" s="208"/>
      <c r="I133" s="208"/>
    </row>
    <row r="134" spans="1:9">
      <c r="A134" s="19">
        <v>1</v>
      </c>
      <c r="B134" s="19">
        <v>2</v>
      </c>
      <c r="C134" s="19">
        <v>3</v>
      </c>
      <c r="D134" s="19">
        <v>4</v>
      </c>
      <c r="E134" s="19">
        <v>5</v>
      </c>
      <c r="F134" s="19">
        <v>6</v>
      </c>
      <c r="G134" s="19">
        <v>7</v>
      </c>
      <c r="H134" s="19">
        <v>8</v>
      </c>
      <c r="I134" s="19">
        <v>9</v>
      </c>
    </row>
    <row r="135" spans="1:9" ht="30.75" customHeight="1">
      <c r="A135" s="220" t="s">
        <v>482</v>
      </c>
      <c r="B135" s="220"/>
      <c r="C135" s="220"/>
      <c r="D135" s="220"/>
      <c r="E135" s="220"/>
      <c r="F135" s="220"/>
      <c r="G135" s="220"/>
      <c r="H135" s="220"/>
      <c r="I135" s="220"/>
    </row>
    <row r="136" spans="1:9">
      <c r="A136" s="215" t="s">
        <v>24</v>
      </c>
      <c r="B136" s="215"/>
      <c r="C136" s="215"/>
      <c r="D136" s="215"/>
      <c r="E136" s="215"/>
      <c r="F136" s="215"/>
      <c r="G136" s="215"/>
      <c r="H136" s="215"/>
      <c r="I136" s="215"/>
    </row>
    <row r="137" spans="1:9" ht="30">
      <c r="A137" s="55">
        <v>1</v>
      </c>
      <c r="B137" s="54" t="s">
        <v>483</v>
      </c>
      <c r="C137" s="57" t="s">
        <v>349</v>
      </c>
      <c r="D137" s="57">
        <v>404.1</v>
      </c>
      <c r="E137" s="57">
        <v>404.1</v>
      </c>
      <c r="F137" s="55"/>
      <c r="G137" s="55"/>
      <c r="H137" s="55"/>
      <c r="I137" s="55"/>
    </row>
    <row r="138" spans="1:9">
      <c r="A138" s="215" t="s">
        <v>25</v>
      </c>
      <c r="B138" s="215"/>
      <c r="C138" s="215"/>
      <c r="D138" s="215"/>
      <c r="E138" s="215"/>
      <c r="F138" s="215"/>
      <c r="G138" s="215"/>
      <c r="H138" s="215"/>
      <c r="I138" s="215"/>
    </row>
    <row r="139" spans="1:9" ht="45">
      <c r="A139" s="55" t="s">
        <v>74</v>
      </c>
      <c r="B139" s="54" t="s">
        <v>484</v>
      </c>
      <c r="C139" s="57" t="s">
        <v>335</v>
      </c>
      <c r="D139" s="57">
        <v>1</v>
      </c>
      <c r="E139" s="57">
        <v>1</v>
      </c>
      <c r="F139" s="55"/>
      <c r="G139" s="55"/>
      <c r="H139" s="55"/>
      <c r="I139" s="55"/>
    </row>
    <row r="140" spans="1:9">
      <c r="A140" s="216" t="s">
        <v>26</v>
      </c>
      <c r="B140" s="216"/>
      <c r="C140" s="216"/>
      <c r="D140" s="216"/>
      <c r="E140" s="216"/>
      <c r="F140" s="216"/>
      <c r="G140" s="216"/>
      <c r="H140" s="216"/>
      <c r="I140" s="216"/>
    </row>
    <row r="141" spans="1:9" ht="30">
      <c r="A141" s="55" t="s">
        <v>74</v>
      </c>
      <c r="B141" s="54" t="s">
        <v>485</v>
      </c>
      <c r="C141" s="57" t="s">
        <v>349</v>
      </c>
      <c r="D141" s="57">
        <v>404.1</v>
      </c>
      <c r="E141" s="57">
        <v>404.1</v>
      </c>
      <c r="F141" s="55"/>
      <c r="G141" s="55"/>
      <c r="H141" s="55"/>
      <c r="I141" s="55"/>
    </row>
    <row r="142" spans="1:9">
      <c r="A142" s="215" t="s">
        <v>27</v>
      </c>
      <c r="B142" s="215"/>
      <c r="C142" s="215"/>
      <c r="D142" s="215"/>
      <c r="E142" s="215"/>
      <c r="F142" s="215"/>
      <c r="G142" s="215"/>
      <c r="H142" s="215"/>
      <c r="I142" s="215"/>
    </row>
    <row r="143" spans="1:9" ht="60">
      <c r="A143" s="55" t="s">
        <v>74</v>
      </c>
      <c r="B143" s="19" t="s">
        <v>486</v>
      </c>
      <c r="C143" s="55" t="s">
        <v>360</v>
      </c>
      <c r="D143" s="55">
        <v>0</v>
      </c>
      <c r="E143" s="55">
        <v>0</v>
      </c>
      <c r="F143" s="55"/>
      <c r="G143" s="55"/>
      <c r="H143" s="55"/>
      <c r="I143" s="55"/>
    </row>
    <row r="144" spans="1:9">
      <c r="A144" s="56"/>
      <c r="B144" s="22"/>
      <c r="C144" s="56"/>
      <c r="D144" s="56"/>
      <c r="E144" s="56"/>
      <c r="F144" s="56"/>
      <c r="G144" s="56"/>
      <c r="H144" s="56"/>
      <c r="I144" s="56"/>
    </row>
    <row r="145" spans="1:9" ht="21" customHeight="1">
      <c r="A145" s="208" t="s">
        <v>12</v>
      </c>
      <c r="B145" s="208" t="s">
        <v>18</v>
      </c>
      <c r="C145" s="208" t="s">
        <v>19</v>
      </c>
      <c r="D145" s="208" t="s">
        <v>20</v>
      </c>
      <c r="E145" s="208" t="s">
        <v>21</v>
      </c>
      <c r="F145" s="208"/>
      <c r="G145" s="208"/>
      <c r="H145" s="208" t="s">
        <v>22</v>
      </c>
      <c r="I145" s="208" t="s">
        <v>23</v>
      </c>
    </row>
    <row r="146" spans="1:9" ht="29.25" customHeight="1">
      <c r="A146" s="208"/>
      <c r="B146" s="208"/>
      <c r="C146" s="208"/>
      <c r="D146" s="208"/>
      <c r="E146" s="52" t="s">
        <v>336</v>
      </c>
      <c r="F146" s="52" t="s">
        <v>337</v>
      </c>
      <c r="G146" s="52" t="s">
        <v>338</v>
      </c>
      <c r="H146" s="208"/>
      <c r="I146" s="208"/>
    </row>
    <row r="147" spans="1:9">
      <c r="A147" s="19">
        <v>1</v>
      </c>
      <c r="B147" s="19">
        <v>2</v>
      </c>
      <c r="C147" s="19">
        <v>3</v>
      </c>
      <c r="D147" s="19">
        <v>4</v>
      </c>
      <c r="E147" s="19">
        <v>5</v>
      </c>
      <c r="F147" s="19">
        <v>6</v>
      </c>
      <c r="G147" s="19">
        <v>7</v>
      </c>
      <c r="H147" s="19">
        <v>8</v>
      </c>
      <c r="I147" s="19">
        <v>9</v>
      </c>
    </row>
    <row r="148" spans="1:9" ht="15.75">
      <c r="A148" s="214" t="s">
        <v>494</v>
      </c>
      <c r="B148" s="214"/>
      <c r="C148" s="214"/>
      <c r="D148" s="214"/>
      <c r="E148" s="214"/>
      <c r="F148" s="214"/>
      <c r="G148" s="214"/>
      <c r="H148" s="214"/>
      <c r="I148" s="214"/>
    </row>
    <row r="149" spans="1:9">
      <c r="A149" s="215" t="s">
        <v>25</v>
      </c>
      <c r="B149" s="215"/>
      <c r="C149" s="215"/>
      <c r="D149" s="215"/>
      <c r="E149" s="215"/>
      <c r="F149" s="215"/>
      <c r="G149" s="215"/>
      <c r="H149" s="215"/>
      <c r="I149" s="215"/>
    </row>
    <row r="150" spans="1:9" ht="30">
      <c r="A150" s="55" t="s">
        <v>74</v>
      </c>
      <c r="B150" s="19" t="s">
        <v>495</v>
      </c>
      <c r="C150" s="55" t="s">
        <v>352</v>
      </c>
      <c r="D150" s="55"/>
      <c r="E150" s="55"/>
      <c r="F150" s="65">
        <v>1100</v>
      </c>
      <c r="G150" s="55"/>
      <c r="H150" s="55"/>
      <c r="I150" s="55"/>
    </row>
    <row r="151" spans="1:9" ht="105">
      <c r="A151" s="55" t="s">
        <v>91</v>
      </c>
      <c r="B151" s="19" t="s">
        <v>496</v>
      </c>
      <c r="C151" s="55" t="s">
        <v>349</v>
      </c>
      <c r="D151" s="55"/>
      <c r="E151" s="55"/>
      <c r="F151" s="55">
        <v>849.5</v>
      </c>
      <c r="G151" s="55"/>
      <c r="H151" s="55"/>
      <c r="I151" s="55"/>
    </row>
    <row r="152" spans="1:9" ht="135">
      <c r="A152" s="55" t="s">
        <v>100</v>
      </c>
      <c r="B152" s="19" t="s">
        <v>497</v>
      </c>
      <c r="C152" s="55" t="s">
        <v>349</v>
      </c>
      <c r="D152" s="55"/>
      <c r="E152" s="55"/>
      <c r="F152" s="55">
        <v>250.5</v>
      </c>
      <c r="G152" s="55"/>
      <c r="H152" s="55"/>
      <c r="I152" s="55"/>
    </row>
    <row r="153" spans="1:9">
      <c r="A153" s="215" t="s">
        <v>27</v>
      </c>
      <c r="B153" s="215"/>
      <c r="C153" s="215"/>
      <c r="D153" s="215"/>
      <c r="E153" s="215"/>
      <c r="F153" s="215"/>
      <c r="G153" s="215"/>
      <c r="H153" s="215"/>
      <c r="I153" s="215"/>
    </row>
    <row r="154" spans="1:9" ht="45">
      <c r="A154" s="55" t="s">
        <v>74</v>
      </c>
      <c r="B154" s="19" t="s">
        <v>498</v>
      </c>
      <c r="C154" s="55" t="s">
        <v>360</v>
      </c>
      <c r="D154" s="55"/>
      <c r="E154" s="55"/>
      <c r="F154" s="55">
        <v>100</v>
      </c>
      <c r="G154" s="55"/>
      <c r="H154" s="55"/>
      <c r="I154" s="55"/>
    </row>
    <row r="155" spans="1:9" ht="15.75" customHeight="1">
      <c r="A155" s="56"/>
      <c r="B155" s="22"/>
      <c r="C155" s="56"/>
      <c r="D155" s="56"/>
      <c r="E155" s="56"/>
      <c r="F155" s="56"/>
      <c r="G155" s="56"/>
      <c r="H155" s="56"/>
      <c r="I155" s="56"/>
    </row>
    <row r="156" spans="1:9">
      <c r="A156" s="56"/>
      <c r="B156" s="22"/>
      <c r="C156" s="56"/>
      <c r="D156" s="56"/>
      <c r="E156" s="56"/>
      <c r="F156" s="56"/>
      <c r="G156" s="56"/>
      <c r="H156" s="56"/>
      <c r="I156" s="56"/>
    </row>
    <row r="157" spans="1:9" hidden="1">
      <c r="A157" s="56"/>
      <c r="B157" s="22"/>
      <c r="C157" s="56"/>
      <c r="D157" s="56"/>
      <c r="E157" s="56"/>
      <c r="F157" s="56"/>
      <c r="G157" s="56"/>
      <c r="H157" s="56"/>
      <c r="I157" s="56"/>
    </row>
    <row r="158" spans="1:9" hidden="1">
      <c r="A158" s="21"/>
      <c r="B158" s="21"/>
      <c r="C158" s="21"/>
      <c r="D158" s="21"/>
      <c r="E158" s="21"/>
      <c r="F158" s="21"/>
      <c r="G158" s="21"/>
      <c r="H158" s="21"/>
      <c r="I158" s="21"/>
    </row>
    <row r="159" spans="1:9">
      <c r="A159" s="208" t="s">
        <v>12</v>
      </c>
      <c r="B159" s="208" t="s">
        <v>18</v>
      </c>
      <c r="C159" s="208" t="s">
        <v>19</v>
      </c>
      <c r="D159" s="208" t="s">
        <v>20</v>
      </c>
      <c r="E159" s="208" t="s">
        <v>21</v>
      </c>
      <c r="F159" s="208"/>
      <c r="G159" s="208"/>
      <c r="H159" s="208" t="s">
        <v>22</v>
      </c>
      <c r="I159" s="208" t="s">
        <v>23</v>
      </c>
    </row>
    <row r="160" spans="1:9">
      <c r="A160" s="208"/>
      <c r="B160" s="208"/>
      <c r="C160" s="208"/>
      <c r="D160" s="208"/>
      <c r="E160" s="10" t="s">
        <v>336</v>
      </c>
      <c r="F160" s="10" t="s">
        <v>337</v>
      </c>
      <c r="G160" s="10" t="s">
        <v>338</v>
      </c>
      <c r="H160" s="208"/>
      <c r="I160" s="208"/>
    </row>
    <row r="161" spans="1:9">
      <c r="A161" s="19">
        <v>1</v>
      </c>
      <c r="B161" s="19">
        <v>2</v>
      </c>
      <c r="C161" s="19">
        <v>3</v>
      </c>
      <c r="D161" s="19">
        <v>4</v>
      </c>
      <c r="E161" s="19">
        <v>5</v>
      </c>
      <c r="F161" s="19">
        <v>6</v>
      </c>
      <c r="G161" s="19">
        <v>7</v>
      </c>
      <c r="H161" s="19">
        <v>8</v>
      </c>
      <c r="I161" s="19">
        <v>9</v>
      </c>
    </row>
    <row r="162" spans="1:9" ht="30.75" customHeight="1">
      <c r="A162" s="220" t="s">
        <v>422</v>
      </c>
      <c r="B162" s="220"/>
      <c r="C162" s="220"/>
      <c r="D162" s="220"/>
      <c r="E162" s="220"/>
      <c r="F162" s="220"/>
      <c r="G162" s="220"/>
      <c r="H162" s="220"/>
      <c r="I162" s="220"/>
    </row>
    <row r="163" spans="1:9">
      <c r="A163" s="215" t="s">
        <v>24</v>
      </c>
      <c r="B163" s="215"/>
      <c r="C163" s="215"/>
      <c r="D163" s="215"/>
      <c r="E163" s="215"/>
      <c r="F163" s="215"/>
      <c r="G163" s="215"/>
      <c r="H163" s="215"/>
      <c r="I163" s="215"/>
    </row>
    <row r="164" spans="1:9" ht="30">
      <c r="A164" s="55" t="s">
        <v>74</v>
      </c>
      <c r="B164" s="19" t="s">
        <v>423</v>
      </c>
      <c r="C164" s="55" t="s">
        <v>335</v>
      </c>
      <c r="D164" s="55">
        <v>1</v>
      </c>
      <c r="E164" s="55">
        <v>1</v>
      </c>
      <c r="F164" s="55"/>
      <c r="G164" s="55"/>
      <c r="H164" s="55"/>
      <c r="I164" s="55"/>
    </row>
    <row r="165" spans="1:9">
      <c r="A165" s="215" t="s">
        <v>25</v>
      </c>
      <c r="B165" s="215"/>
      <c r="C165" s="215"/>
      <c r="D165" s="215"/>
      <c r="E165" s="215"/>
      <c r="F165" s="215"/>
      <c r="G165" s="215"/>
      <c r="H165" s="215"/>
      <c r="I165" s="215"/>
    </row>
    <row r="166" spans="1:9" ht="30">
      <c r="A166" s="59" t="s">
        <v>74</v>
      </c>
      <c r="B166" s="59" t="s">
        <v>490</v>
      </c>
      <c r="C166" s="60" t="s">
        <v>335</v>
      </c>
      <c r="D166" s="60">
        <v>10</v>
      </c>
      <c r="E166" s="60">
        <v>10</v>
      </c>
      <c r="F166" s="60">
        <v>25</v>
      </c>
      <c r="G166" s="60">
        <v>25</v>
      </c>
      <c r="H166" s="60"/>
      <c r="I166" s="60"/>
    </row>
    <row r="167" spans="1:9">
      <c r="A167" s="55" t="s">
        <v>91</v>
      </c>
      <c r="B167" s="55" t="s">
        <v>424</v>
      </c>
      <c r="C167" s="55" t="s">
        <v>335</v>
      </c>
      <c r="D167" s="55">
        <v>6</v>
      </c>
      <c r="E167" s="55">
        <v>6</v>
      </c>
      <c r="F167" s="55">
        <v>13</v>
      </c>
      <c r="G167" s="55">
        <v>13</v>
      </c>
      <c r="H167" s="55"/>
      <c r="I167" s="55"/>
    </row>
    <row r="168" spans="1:9">
      <c r="A168" s="55" t="s">
        <v>100</v>
      </c>
      <c r="B168" s="55" t="s">
        <v>491</v>
      </c>
      <c r="C168" s="55" t="s">
        <v>335</v>
      </c>
      <c r="D168" s="55"/>
      <c r="E168" s="55"/>
      <c r="F168" s="55">
        <v>4</v>
      </c>
      <c r="G168" s="55">
        <v>4</v>
      </c>
      <c r="H168" s="55"/>
      <c r="I168" s="55"/>
    </row>
    <row r="169" spans="1:9" ht="45">
      <c r="A169" s="55" t="s">
        <v>114</v>
      </c>
      <c r="B169" s="19" t="s">
        <v>425</v>
      </c>
      <c r="C169" s="55" t="s">
        <v>335</v>
      </c>
      <c r="D169" s="55">
        <v>4</v>
      </c>
      <c r="E169" s="55">
        <v>4</v>
      </c>
      <c r="F169" s="55">
        <v>8</v>
      </c>
      <c r="G169" s="55">
        <v>8</v>
      </c>
      <c r="H169" s="55"/>
      <c r="I169" s="55"/>
    </row>
    <row r="170" spans="1:9">
      <c r="A170" s="216" t="s">
        <v>26</v>
      </c>
      <c r="B170" s="216"/>
      <c r="C170" s="216"/>
      <c r="D170" s="216"/>
      <c r="E170" s="216"/>
      <c r="F170" s="216"/>
      <c r="G170" s="216"/>
      <c r="H170" s="216"/>
      <c r="I170" s="216"/>
    </row>
    <row r="171" spans="1:9" ht="30">
      <c r="A171" s="55" t="s">
        <v>74</v>
      </c>
      <c r="B171" s="19" t="s">
        <v>492</v>
      </c>
      <c r="C171" s="55" t="s">
        <v>357</v>
      </c>
      <c r="D171" s="63">
        <v>26580</v>
      </c>
      <c r="E171" s="63">
        <v>26580</v>
      </c>
      <c r="F171" s="55">
        <v>79408</v>
      </c>
      <c r="G171" s="55"/>
      <c r="H171" s="55"/>
      <c r="I171" s="55"/>
    </row>
    <row r="172" spans="1:9">
      <c r="A172" s="55" t="s">
        <v>91</v>
      </c>
      <c r="B172" s="55" t="s">
        <v>426</v>
      </c>
      <c r="C172" s="55" t="s">
        <v>357</v>
      </c>
      <c r="D172" s="63">
        <v>15948</v>
      </c>
      <c r="E172" s="63">
        <v>15948</v>
      </c>
      <c r="F172" s="55">
        <v>41292.160000000003</v>
      </c>
      <c r="G172" s="55"/>
      <c r="H172" s="55"/>
      <c r="I172" s="55"/>
    </row>
    <row r="173" spans="1:9">
      <c r="A173" s="55" t="s">
        <v>100</v>
      </c>
      <c r="B173" s="55" t="s">
        <v>493</v>
      </c>
      <c r="C173" s="55" t="s">
        <v>357</v>
      </c>
      <c r="D173" s="63">
        <v>0</v>
      </c>
      <c r="E173" s="63">
        <v>0</v>
      </c>
      <c r="F173" s="55">
        <v>12705.28</v>
      </c>
      <c r="G173" s="55"/>
      <c r="H173" s="55"/>
      <c r="I173" s="55"/>
    </row>
    <row r="174" spans="1:9" ht="30">
      <c r="A174" s="55" t="s">
        <v>114</v>
      </c>
      <c r="B174" s="64" t="s">
        <v>427</v>
      </c>
      <c r="C174" s="55" t="s">
        <v>357</v>
      </c>
      <c r="D174" s="64">
        <v>10632</v>
      </c>
      <c r="E174" s="64">
        <v>10632</v>
      </c>
      <c r="F174" s="55">
        <v>25410.560000000001</v>
      </c>
      <c r="G174" s="55"/>
      <c r="H174" s="55"/>
      <c r="I174" s="55"/>
    </row>
    <row r="175" spans="1:9">
      <c r="A175" s="215" t="s">
        <v>27</v>
      </c>
      <c r="B175" s="215"/>
      <c r="C175" s="215"/>
      <c r="D175" s="215"/>
      <c r="E175" s="215"/>
      <c r="F175" s="215"/>
      <c r="G175" s="215"/>
      <c r="H175" s="215"/>
      <c r="I175" s="215"/>
    </row>
    <row r="176" spans="1:9" ht="60">
      <c r="A176" s="55" t="s">
        <v>74</v>
      </c>
      <c r="B176" s="19" t="s">
        <v>428</v>
      </c>
      <c r="C176" s="55" t="s">
        <v>360</v>
      </c>
      <c r="D176" s="55">
        <v>1.1000000000000001</v>
      </c>
      <c r="E176" s="55">
        <v>1.1000000000000001</v>
      </c>
      <c r="F176" s="55">
        <v>1.3</v>
      </c>
      <c r="G176" s="55"/>
      <c r="H176" s="55"/>
      <c r="I176" s="55"/>
    </row>
    <row r="177" spans="1:9">
      <c r="A177" s="21"/>
      <c r="B177" s="21"/>
      <c r="C177" s="21"/>
      <c r="D177" s="21"/>
      <c r="E177" s="21"/>
      <c r="F177" s="21"/>
      <c r="G177" s="21"/>
      <c r="H177" s="21"/>
      <c r="I177" s="21"/>
    </row>
    <row r="178" spans="1:9">
      <c r="A178" s="21"/>
      <c r="B178" s="21"/>
      <c r="C178" s="21"/>
      <c r="D178" s="21"/>
      <c r="E178" s="21"/>
      <c r="F178" s="21"/>
      <c r="G178" s="21"/>
      <c r="H178" s="21"/>
      <c r="I178" s="21"/>
    </row>
    <row r="179" spans="1:9">
      <c r="A179" s="208" t="s">
        <v>12</v>
      </c>
      <c r="B179" s="208" t="s">
        <v>18</v>
      </c>
      <c r="C179" s="208" t="s">
        <v>19</v>
      </c>
      <c r="D179" s="208" t="s">
        <v>20</v>
      </c>
      <c r="E179" s="208" t="s">
        <v>21</v>
      </c>
      <c r="F179" s="208"/>
      <c r="G179" s="208"/>
      <c r="H179" s="208" t="s">
        <v>22</v>
      </c>
      <c r="I179" s="208" t="s">
        <v>23</v>
      </c>
    </row>
    <row r="180" spans="1:9">
      <c r="A180" s="208"/>
      <c r="B180" s="208"/>
      <c r="C180" s="208"/>
      <c r="D180" s="208"/>
      <c r="E180" s="10" t="s">
        <v>336</v>
      </c>
      <c r="F180" s="10" t="s">
        <v>337</v>
      </c>
      <c r="G180" s="10" t="s">
        <v>338</v>
      </c>
      <c r="H180" s="208"/>
      <c r="I180" s="208"/>
    </row>
    <row r="181" spans="1:9">
      <c r="A181" s="19">
        <v>1</v>
      </c>
      <c r="B181" s="19">
        <v>2</v>
      </c>
      <c r="C181" s="19">
        <v>3</v>
      </c>
      <c r="D181" s="19">
        <v>4</v>
      </c>
      <c r="E181" s="19">
        <v>5</v>
      </c>
      <c r="F181" s="19">
        <v>6</v>
      </c>
      <c r="G181" s="19">
        <v>7</v>
      </c>
      <c r="H181" s="19">
        <v>8</v>
      </c>
      <c r="I181" s="19">
        <v>9</v>
      </c>
    </row>
    <row r="182" spans="1:9" ht="45" customHeight="1">
      <c r="A182" s="220" t="s">
        <v>429</v>
      </c>
      <c r="B182" s="220"/>
      <c r="C182" s="220"/>
      <c r="D182" s="220"/>
      <c r="E182" s="220"/>
      <c r="F182" s="220"/>
      <c r="G182" s="220"/>
      <c r="H182" s="220"/>
      <c r="I182" s="220"/>
    </row>
    <row r="183" spans="1:9">
      <c r="A183" s="215" t="s">
        <v>24</v>
      </c>
      <c r="B183" s="215"/>
      <c r="C183" s="215"/>
      <c r="D183" s="215"/>
      <c r="E183" s="215"/>
      <c r="F183" s="215"/>
      <c r="G183" s="215"/>
      <c r="H183" s="215"/>
      <c r="I183" s="215"/>
    </row>
    <row r="184" spans="1:9">
      <c r="A184" s="55" t="s">
        <v>74</v>
      </c>
      <c r="B184" s="55" t="s">
        <v>430</v>
      </c>
      <c r="C184" s="55" t="s">
        <v>431</v>
      </c>
      <c r="D184" s="55">
        <v>91.1</v>
      </c>
      <c r="E184" s="55">
        <v>91.1</v>
      </c>
      <c r="F184" s="55"/>
      <c r="G184" s="55"/>
      <c r="H184" s="55"/>
      <c r="I184" s="55"/>
    </row>
    <row r="185" spans="1:9">
      <c r="A185" s="55" t="s">
        <v>91</v>
      </c>
      <c r="B185" s="55" t="s">
        <v>432</v>
      </c>
      <c r="C185" s="55" t="s">
        <v>335</v>
      </c>
      <c r="D185" s="55">
        <v>316</v>
      </c>
      <c r="E185" s="55">
        <v>316</v>
      </c>
      <c r="F185" s="55"/>
      <c r="G185" s="55"/>
      <c r="H185" s="55"/>
      <c r="I185" s="55"/>
    </row>
    <row r="186" spans="1:9" ht="30">
      <c r="A186" s="55" t="s">
        <v>100</v>
      </c>
      <c r="B186" s="19" t="s">
        <v>433</v>
      </c>
      <c r="C186" s="55" t="s">
        <v>368</v>
      </c>
      <c r="D186" s="55">
        <v>19</v>
      </c>
      <c r="E186" s="55">
        <v>19</v>
      </c>
      <c r="F186" s="55"/>
      <c r="G186" s="55"/>
      <c r="H186" s="55"/>
      <c r="I186" s="55"/>
    </row>
    <row r="187" spans="1:9" ht="30" customHeight="1">
      <c r="A187" s="55" t="s">
        <v>114</v>
      </c>
      <c r="B187" s="19" t="s">
        <v>434</v>
      </c>
      <c r="C187" s="55" t="s">
        <v>357</v>
      </c>
      <c r="D187" s="55">
        <v>1533920.06</v>
      </c>
      <c r="E187" s="55">
        <v>1533920.06</v>
      </c>
      <c r="F187" s="55"/>
      <c r="G187" s="55"/>
      <c r="H187" s="55"/>
      <c r="I187" s="55"/>
    </row>
    <row r="188" spans="1:9" ht="30">
      <c r="A188" s="55" t="s">
        <v>115</v>
      </c>
      <c r="B188" s="19" t="s">
        <v>435</v>
      </c>
      <c r="C188" s="55" t="s">
        <v>357</v>
      </c>
      <c r="D188" s="55">
        <v>578529.38</v>
      </c>
      <c r="E188" s="55">
        <v>578529.38</v>
      </c>
      <c r="F188" s="55"/>
      <c r="G188" s="55"/>
      <c r="H188" s="55"/>
      <c r="I188" s="55"/>
    </row>
    <row r="189" spans="1:9" ht="45">
      <c r="A189" s="55" t="s">
        <v>116</v>
      </c>
      <c r="B189" s="19" t="s">
        <v>436</v>
      </c>
      <c r="C189" s="55" t="s">
        <v>357</v>
      </c>
      <c r="D189" s="55">
        <v>57872.91</v>
      </c>
      <c r="E189" s="55">
        <v>57872.91</v>
      </c>
      <c r="F189" s="55"/>
      <c r="G189" s="55"/>
      <c r="H189" s="55"/>
      <c r="I189" s="55"/>
    </row>
    <row r="190" spans="1:9" ht="30">
      <c r="A190" s="55" t="s">
        <v>117</v>
      </c>
      <c r="B190" s="19" t="s">
        <v>437</v>
      </c>
      <c r="C190" s="55" t="s">
        <v>357</v>
      </c>
      <c r="D190" s="64">
        <v>84330</v>
      </c>
      <c r="E190" s="63">
        <v>84330</v>
      </c>
      <c r="F190" s="55"/>
      <c r="G190" s="55"/>
      <c r="H190" s="55"/>
      <c r="I190" s="55"/>
    </row>
    <row r="191" spans="1:9" ht="120">
      <c r="A191" s="55" t="s">
        <v>118</v>
      </c>
      <c r="B191" s="19" t="s">
        <v>438</v>
      </c>
      <c r="C191" s="55" t="s">
        <v>357</v>
      </c>
      <c r="D191" s="55">
        <v>813187.77</v>
      </c>
      <c r="E191" s="55">
        <v>813187.77</v>
      </c>
      <c r="F191" s="55"/>
      <c r="G191" s="55"/>
      <c r="H191" s="55"/>
      <c r="I191" s="55"/>
    </row>
    <row r="192" spans="1:9">
      <c r="A192" s="215" t="s">
        <v>25</v>
      </c>
      <c r="B192" s="215"/>
      <c r="C192" s="215"/>
      <c r="D192" s="215"/>
      <c r="E192" s="215"/>
      <c r="F192" s="215"/>
      <c r="G192" s="215"/>
      <c r="H192" s="215"/>
      <c r="I192" s="215"/>
    </row>
    <row r="193" spans="1:9">
      <c r="A193" s="55" t="s">
        <v>74</v>
      </c>
      <c r="B193" s="54" t="s">
        <v>439</v>
      </c>
      <c r="C193" s="55" t="s">
        <v>440</v>
      </c>
      <c r="D193" s="55">
        <v>400</v>
      </c>
      <c r="E193" s="55">
        <v>400</v>
      </c>
      <c r="F193" s="55"/>
      <c r="G193" s="55"/>
      <c r="H193" s="55"/>
      <c r="I193" s="55"/>
    </row>
    <row r="194" spans="1:9">
      <c r="A194" s="55" t="s">
        <v>91</v>
      </c>
      <c r="B194" s="54" t="s">
        <v>441</v>
      </c>
      <c r="C194" s="55" t="s">
        <v>442</v>
      </c>
      <c r="D194" s="55">
        <v>341.1</v>
      </c>
      <c r="E194" s="55">
        <v>341.1</v>
      </c>
      <c r="F194" s="55"/>
      <c r="G194" s="55"/>
      <c r="H194" s="55"/>
      <c r="I194" s="55"/>
    </row>
    <row r="195" spans="1:9" ht="30">
      <c r="A195" s="55" t="s">
        <v>100</v>
      </c>
      <c r="B195" s="54" t="s">
        <v>443</v>
      </c>
      <c r="C195" s="55" t="s">
        <v>444</v>
      </c>
      <c r="D195" s="55">
        <v>1792</v>
      </c>
      <c r="E195" s="55">
        <v>1792</v>
      </c>
      <c r="F195" s="55"/>
      <c r="G195" s="55"/>
      <c r="H195" s="55"/>
      <c r="I195" s="55"/>
    </row>
    <row r="196" spans="1:9">
      <c r="A196" s="216" t="s">
        <v>26</v>
      </c>
      <c r="B196" s="216"/>
      <c r="C196" s="216"/>
      <c r="D196" s="216"/>
      <c r="E196" s="216"/>
      <c r="F196" s="216"/>
      <c r="G196" s="216"/>
      <c r="H196" s="216"/>
      <c r="I196" s="216"/>
    </row>
    <row r="197" spans="1:9" ht="45">
      <c r="A197" s="55" t="s">
        <v>74</v>
      </c>
      <c r="B197" s="54" t="s">
        <v>445</v>
      </c>
      <c r="C197" s="55" t="s">
        <v>357</v>
      </c>
      <c r="D197" s="55">
        <v>4.5</v>
      </c>
      <c r="E197" s="55">
        <v>4.5</v>
      </c>
      <c r="F197" s="55"/>
      <c r="G197" s="55"/>
      <c r="H197" s="55"/>
      <c r="I197" s="55"/>
    </row>
    <row r="198" spans="1:9" ht="30">
      <c r="A198" s="55" t="s">
        <v>91</v>
      </c>
      <c r="B198" s="54" t="s">
        <v>446</v>
      </c>
      <c r="C198" s="55" t="s">
        <v>357</v>
      </c>
      <c r="D198" s="55">
        <v>47.06</v>
      </c>
      <c r="E198" s="55">
        <v>47.06</v>
      </c>
      <c r="F198" s="55"/>
      <c r="G198" s="55"/>
      <c r="H198" s="55"/>
      <c r="I198" s="55"/>
    </row>
    <row r="199" spans="1:9" ht="45">
      <c r="A199" s="55" t="s">
        <v>100</v>
      </c>
      <c r="B199" s="54" t="s">
        <v>447</v>
      </c>
      <c r="C199" s="55" t="s">
        <v>357</v>
      </c>
      <c r="D199" s="55">
        <v>2537.41</v>
      </c>
      <c r="E199" s="55">
        <v>2537.41</v>
      </c>
      <c r="F199" s="55"/>
      <c r="G199" s="55"/>
      <c r="H199" s="55"/>
      <c r="I199" s="55"/>
    </row>
    <row r="200" spans="1:9">
      <c r="A200" s="215" t="s">
        <v>27</v>
      </c>
      <c r="B200" s="215"/>
      <c r="C200" s="215"/>
      <c r="D200" s="215"/>
      <c r="E200" s="215"/>
      <c r="F200" s="215"/>
      <c r="G200" s="215"/>
      <c r="H200" s="215"/>
      <c r="I200" s="215"/>
    </row>
    <row r="201" spans="1:9" ht="30">
      <c r="A201" s="55" t="s">
        <v>74</v>
      </c>
      <c r="B201" s="54" t="s">
        <v>448</v>
      </c>
      <c r="C201" s="55" t="s">
        <v>360</v>
      </c>
      <c r="D201" s="55">
        <v>37.4</v>
      </c>
      <c r="E201" s="55">
        <v>37.4</v>
      </c>
      <c r="F201" s="55"/>
      <c r="G201" s="55"/>
      <c r="H201" s="55"/>
      <c r="I201" s="55"/>
    </row>
    <row r="202" spans="1:9">
      <c r="A202" s="21"/>
      <c r="B202" s="21"/>
      <c r="C202" s="21"/>
      <c r="D202" s="21"/>
      <c r="E202" s="21"/>
      <c r="F202" s="21"/>
      <c r="G202" s="21"/>
      <c r="H202" s="21"/>
      <c r="I202" s="21"/>
    </row>
    <row r="203" spans="1:9">
      <c r="A203" s="208" t="s">
        <v>12</v>
      </c>
      <c r="B203" s="208" t="s">
        <v>18</v>
      </c>
      <c r="C203" s="208" t="s">
        <v>19</v>
      </c>
      <c r="D203" s="208" t="s">
        <v>20</v>
      </c>
      <c r="E203" s="208" t="s">
        <v>21</v>
      </c>
      <c r="F203" s="208"/>
      <c r="G203" s="208"/>
      <c r="H203" s="208" t="s">
        <v>22</v>
      </c>
      <c r="I203" s="208" t="s">
        <v>23</v>
      </c>
    </row>
    <row r="204" spans="1:9">
      <c r="A204" s="208"/>
      <c r="B204" s="208"/>
      <c r="C204" s="208"/>
      <c r="D204" s="208"/>
      <c r="E204" s="10" t="s">
        <v>336</v>
      </c>
      <c r="F204" s="10" t="s">
        <v>337</v>
      </c>
      <c r="G204" s="10" t="s">
        <v>338</v>
      </c>
      <c r="H204" s="208"/>
      <c r="I204" s="208"/>
    </row>
    <row r="205" spans="1:9">
      <c r="A205" s="19">
        <v>1</v>
      </c>
      <c r="B205" s="19">
        <v>2</v>
      </c>
      <c r="C205" s="19">
        <v>3</v>
      </c>
      <c r="D205" s="19">
        <v>4</v>
      </c>
      <c r="E205" s="19">
        <v>5</v>
      </c>
      <c r="F205" s="19">
        <v>6</v>
      </c>
      <c r="G205" s="19">
        <v>7</v>
      </c>
      <c r="H205" s="19">
        <v>8</v>
      </c>
      <c r="I205" s="19">
        <v>9</v>
      </c>
    </row>
    <row r="206" spans="1:9" ht="33.75" customHeight="1">
      <c r="A206" s="220" t="s">
        <v>487</v>
      </c>
      <c r="B206" s="220"/>
      <c r="C206" s="220"/>
      <c r="D206" s="220"/>
      <c r="E206" s="220"/>
      <c r="F206" s="220"/>
      <c r="G206" s="220"/>
      <c r="H206" s="220"/>
      <c r="I206" s="220"/>
    </row>
    <row r="207" spans="1:9">
      <c r="A207" s="215" t="s">
        <v>24</v>
      </c>
      <c r="B207" s="215"/>
      <c r="C207" s="215"/>
      <c r="D207" s="215"/>
      <c r="E207" s="215"/>
      <c r="F207" s="215"/>
      <c r="G207" s="215"/>
      <c r="H207" s="215"/>
      <c r="I207" s="215"/>
    </row>
    <row r="208" spans="1:9" ht="120">
      <c r="A208" s="55" t="s">
        <v>74</v>
      </c>
      <c r="B208" s="19" t="s">
        <v>488</v>
      </c>
      <c r="C208" s="55" t="s">
        <v>349</v>
      </c>
      <c r="D208" s="65">
        <v>70</v>
      </c>
      <c r="E208" s="65">
        <v>70</v>
      </c>
      <c r="F208" s="55"/>
      <c r="G208" s="55"/>
      <c r="H208" s="55"/>
      <c r="I208" s="55"/>
    </row>
    <row r="209" spans="1:9">
      <c r="A209" s="215" t="s">
        <v>25</v>
      </c>
      <c r="B209" s="215"/>
      <c r="C209" s="215"/>
      <c r="D209" s="215"/>
      <c r="E209" s="215"/>
      <c r="F209" s="215"/>
      <c r="G209" s="215"/>
      <c r="H209" s="215"/>
      <c r="I209" s="215"/>
    </row>
    <row r="210" spans="1:9">
      <c r="A210" s="55" t="s">
        <v>74</v>
      </c>
      <c r="B210" s="55" t="s">
        <v>449</v>
      </c>
      <c r="C210" s="55" t="s">
        <v>335</v>
      </c>
      <c r="D210" s="55">
        <v>83</v>
      </c>
      <c r="E210" s="55">
        <v>83</v>
      </c>
      <c r="F210" s="55"/>
      <c r="G210" s="55"/>
      <c r="H210" s="55"/>
      <c r="I210" s="55"/>
    </row>
    <row r="211" spans="1:9">
      <c r="A211" s="216" t="s">
        <v>26</v>
      </c>
      <c r="B211" s="216"/>
      <c r="C211" s="216"/>
      <c r="D211" s="216"/>
      <c r="E211" s="216"/>
      <c r="F211" s="216"/>
      <c r="G211" s="216"/>
      <c r="H211" s="216"/>
      <c r="I211" s="216"/>
    </row>
    <row r="212" spans="1:9" ht="33.75" customHeight="1">
      <c r="A212" s="55" t="s">
        <v>74</v>
      </c>
      <c r="B212" s="19" t="s">
        <v>450</v>
      </c>
      <c r="C212" s="55" t="s">
        <v>357</v>
      </c>
      <c r="D212" s="63">
        <v>843.4</v>
      </c>
      <c r="E212" s="63">
        <v>843.4</v>
      </c>
      <c r="F212" s="55"/>
      <c r="G212" s="55"/>
      <c r="H212" s="55"/>
      <c r="I212" s="55"/>
    </row>
    <row r="213" spans="1:9">
      <c r="A213" s="215" t="s">
        <v>27</v>
      </c>
      <c r="B213" s="215"/>
      <c r="C213" s="215"/>
      <c r="D213" s="215"/>
      <c r="E213" s="215"/>
      <c r="F213" s="215"/>
      <c r="G213" s="215"/>
      <c r="H213" s="215"/>
      <c r="I213" s="215"/>
    </row>
    <row r="214" spans="1:9">
      <c r="A214" s="55" t="s">
        <v>74</v>
      </c>
      <c r="B214" s="55" t="s">
        <v>451</v>
      </c>
      <c r="C214" s="55" t="s">
        <v>360</v>
      </c>
      <c r="D214" s="55">
        <v>100</v>
      </c>
      <c r="E214" s="55">
        <v>100</v>
      </c>
      <c r="F214" s="55"/>
      <c r="G214" s="55"/>
      <c r="H214" s="55"/>
      <c r="I214" s="55"/>
    </row>
    <row r="215" spans="1:9">
      <c r="A215" s="21"/>
      <c r="B215" s="21"/>
      <c r="C215" s="21"/>
      <c r="D215" s="21"/>
      <c r="E215" s="21"/>
      <c r="F215" s="21"/>
      <c r="G215" s="21"/>
      <c r="H215" s="21"/>
      <c r="I215" s="21"/>
    </row>
    <row r="216" spans="1:9">
      <c r="A216" s="21"/>
      <c r="B216" s="21"/>
      <c r="C216" s="21"/>
      <c r="D216" s="21"/>
      <c r="E216" s="21"/>
      <c r="F216" s="21"/>
      <c r="G216" s="21"/>
      <c r="H216" s="21"/>
      <c r="I216" s="21"/>
    </row>
    <row r="217" spans="1:9">
      <c r="A217" s="208" t="s">
        <v>12</v>
      </c>
      <c r="B217" s="208" t="s">
        <v>18</v>
      </c>
      <c r="C217" s="208" t="s">
        <v>19</v>
      </c>
      <c r="D217" s="208" t="s">
        <v>20</v>
      </c>
      <c r="E217" s="208" t="s">
        <v>21</v>
      </c>
      <c r="F217" s="208"/>
      <c r="G217" s="208"/>
      <c r="H217" s="208" t="s">
        <v>22</v>
      </c>
      <c r="I217" s="208" t="s">
        <v>23</v>
      </c>
    </row>
    <row r="218" spans="1:9">
      <c r="A218" s="208"/>
      <c r="B218" s="208"/>
      <c r="C218" s="208"/>
      <c r="D218" s="208"/>
      <c r="E218" s="10" t="s">
        <v>336</v>
      </c>
      <c r="F218" s="10" t="s">
        <v>337</v>
      </c>
      <c r="G218" s="10" t="s">
        <v>338</v>
      </c>
      <c r="H218" s="208"/>
      <c r="I218" s="208"/>
    </row>
    <row r="219" spans="1:9">
      <c r="A219" s="19">
        <v>1</v>
      </c>
      <c r="B219" s="19">
        <v>2</v>
      </c>
      <c r="C219" s="19">
        <v>3</v>
      </c>
      <c r="D219" s="19">
        <v>4</v>
      </c>
      <c r="E219" s="19">
        <v>5</v>
      </c>
      <c r="F219" s="19">
        <v>6</v>
      </c>
      <c r="G219" s="19">
        <v>7</v>
      </c>
      <c r="H219" s="19">
        <v>8</v>
      </c>
      <c r="I219" s="19">
        <v>9</v>
      </c>
    </row>
    <row r="220" spans="1:9" ht="15.75">
      <c r="A220" s="214" t="s">
        <v>610</v>
      </c>
      <c r="B220" s="214"/>
      <c r="C220" s="214"/>
      <c r="D220" s="214"/>
      <c r="E220" s="214"/>
      <c r="F220" s="214"/>
      <c r="G220" s="214"/>
      <c r="H220" s="214"/>
      <c r="I220" s="214"/>
    </row>
    <row r="221" spans="1:9">
      <c r="A221" s="215" t="s">
        <v>24</v>
      </c>
      <c r="B221" s="215"/>
      <c r="C221" s="215"/>
      <c r="D221" s="215"/>
      <c r="E221" s="215"/>
      <c r="F221" s="215"/>
      <c r="G221" s="215"/>
      <c r="H221" s="215"/>
      <c r="I221" s="215"/>
    </row>
    <row r="222" spans="1:9">
      <c r="A222" s="55" t="s">
        <v>74</v>
      </c>
      <c r="B222" s="55" t="s">
        <v>452</v>
      </c>
      <c r="C222" s="55" t="s">
        <v>352</v>
      </c>
      <c r="D222" s="55">
        <v>136.80000000000001</v>
      </c>
      <c r="E222" s="55">
        <v>136.80000000000001</v>
      </c>
      <c r="F222" s="55">
        <v>160</v>
      </c>
      <c r="G222" s="55">
        <v>160</v>
      </c>
      <c r="H222" s="55"/>
      <c r="I222" s="55"/>
    </row>
    <row r="223" spans="1:9">
      <c r="A223" s="215" t="s">
        <v>25</v>
      </c>
      <c r="B223" s="215"/>
      <c r="C223" s="215"/>
      <c r="D223" s="215"/>
      <c r="E223" s="215"/>
      <c r="F223" s="215"/>
      <c r="G223" s="215"/>
      <c r="H223" s="215"/>
      <c r="I223" s="215"/>
    </row>
    <row r="224" spans="1:9">
      <c r="A224" s="55" t="s">
        <v>74</v>
      </c>
      <c r="B224" s="55" t="s">
        <v>453</v>
      </c>
      <c r="C224" s="55" t="s">
        <v>335</v>
      </c>
      <c r="D224" s="55">
        <v>81</v>
      </c>
      <c r="E224" s="55">
        <v>81</v>
      </c>
      <c r="F224" s="55">
        <v>81</v>
      </c>
      <c r="G224" s="55">
        <v>81</v>
      </c>
      <c r="H224" s="55"/>
      <c r="I224" s="55"/>
    </row>
    <row r="225" spans="1:9">
      <c r="A225" s="216" t="s">
        <v>26</v>
      </c>
      <c r="B225" s="216"/>
      <c r="C225" s="216"/>
      <c r="D225" s="216"/>
      <c r="E225" s="216"/>
      <c r="F225" s="216"/>
      <c r="G225" s="216"/>
      <c r="H225" s="216"/>
      <c r="I225" s="216"/>
    </row>
    <row r="226" spans="1:9">
      <c r="A226" s="55" t="s">
        <v>74</v>
      </c>
      <c r="B226" s="55" t="s">
        <v>454</v>
      </c>
      <c r="C226" s="55" t="s">
        <v>349</v>
      </c>
      <c r="D226" s="55">
        <v>1.69</v>
      </c>
      <c r="E226" s="55">
        <v>1.69</v>
      </c>
      <c r="F226" s="55">
        <v>1.98</v>
      </c>
      <c r="G226" s="55">
        <v>1.98</v>
      </c>
      <c r="H226" s="55"/>
      <c r="I226" s="55"/>
    </row>
    <row r="227" spans="1:9">
      <c r="A227" s="215" t="s">
        <v>27</v>
      </c>
      <c r="B227" s="215"/>
      <c r="C227" s="215"/>
      <c r="D227" s="215"/>
      <c r="E227" s="215"/>
      <c r="F227" s="215"/>
      <c r="G227" s="215"/>
      <c r="H227" s="215"/>
      <c r="I227" s="215"/>
    </row>
    <row r="228" spans="1:9" ht="31.5" customHeight="1">
      <c r="A228" s="55" t="s">
        <v>74</v>
      </c>
      <c r="B228" s="64" t="s">
        <v>455</v>
      </c>
      <c r="C228" s="55" t="s">
        <v>360</v>
      </c>
      <c r="D228" s="55">
        <v>1</v>
      </c>
      <c r="E228" s="55">
        <v>1</v>
      </c>
      <c r="F228" s="55">
        <v>0</v>
      </c>
      <c r="G228" s="55">
        <v>0</v>
      </c>
      <c r="H228" s="55"/>
      <c r="I228" s="55"/>
    </row>
    <row r="229" spans="1:9" ht="31.5" customHeight="1">
      <c r="A229" s="56"/>
      <c r="B229" s="66"/>
      <c r="C229" s="56"/>
      <c r="D229" s="56"/>
      <c r="E229" s="56"/>
      <c r="F229" s="56"/>
      <c r="G229" s="56"/>
      <c r="H229" s="56"/>
      <c r="I229" s="56"/>
    </row>
    <row r="230" spans="1:9" ht="24.75" customHeight="1">
      <c r="A230" s="208" t="s">
        <v>12</v>
      </c>
      <c r="B230" s="208" t="s">
        <v>18</v>
      </c>
      <c r="C230" s="208" t="s">
        <v>19</v>
      </c>
      <c r="D230" s="208" t="s">
        <v>20</v>
      </c>
      <c r="E230" s="208" t="s">
        <v>21</v>
      </c>
      <c r="F230" s="208"/>
      <c r="G230" s="208"/>
      <c r="H230" s="208" t="s">
        <v>22</v>
      </c>
      <c r="I230" s="208" t="s">
        <v>23</v>
      </c>
    </row>
    <row r="231" spans="1:9" ht="21.75" customHeight="1">
      <c r="A231" s="208"/>
      <c r="B231" s="208"/>
      <c r="C231" s="208"/>
      <c r="D231" s="208"/>
      <c r="E231" s="10" t="s">
        <v>336</v>
      </c>
      <c r="F231" s="10" t="s">
        <v>337</v>
      </c>
      <c r="G231" s="10" t="s">
        <v>338</v>
      </c>
      <c r="H231" s="208"/>
      <c r="I231" s="208"/>
    </row>
    <row r="232" spans="1:9" ht="15" customHeight="1">
      <c r="A232" s="19">
        <v>1</v>
      </c>
      <c r="B232" s="19">
        <v>2</v>
      </c>
      <c r="C232" s="19">
        <v>3</v>
      </c>
      <c r="D232" s="19">
        <v>4</v>
      </c>
      <c r="E232" s="19">
        <v>5</v>
      </c>
      <c r="F232" s="19">
        <v>6</v>
      </c>
      <c r="G232" s="19">
        <v>7</v>
      </c>
      <c r="H232" s="19">
        <v>8</v>
      </c>
      <c r="I232" s="19">
        <v>9</v>
      </c>
    </row>
    <row r="233" spans="1:9" ht="31.5" customHeight="1">
      <c r="A233" s="217" t="s">
        <v>608</v>
      </c>
      <c r="B233" s="218"/>
      <c r="C233" s="218"/>
      <c r="D233" s="218"/>
      <c r="E233" s="218"/>
      <c r="F233" s="218"/>
      <c r="G233" s="218"/>
      <c r="H233" s="218"/>
      <c r="I233" s="219"/>
    </row>
    <row r="234" spans="1:9">
      <c r="A234" s="215" t="s">
        <v>24</v>
      </c>
      <c r="B234" s="215"/>
      <c r="C234" s="215"/>
      <c r="D234" s="215"/>
      <c r="E234" s="215"/>
      <c r="F234" s="215"/>
      <c r="G234" s="215"/>
      <c r="H234" s="215"/>
      <c r="I234" s="215"/>
    </row>
    <row r="235" spans="1:9">
      <c r="A235" s="55" t="s">
        <v>74</v>
      </c>
      <c r="B235" s="55" t="s">
        <v>452</v>
      </c>
      <c r="C235" s="55" t="s">
        <v>352</v>
      </c>
      <c r="D235" s="65">
        <v>100</v>
      </c>
      <c r="E235" s="65">
        <v>100</v>
      </c>
      <c r="F235" s="65">
        <v>175</v>
      </c>
      <c r="G235" s="65">
        <v>175</v>
      </c>
      <c r="H235" s="55"/>
      <c r="I235" s="55"/>
    </row>
    <row r="236" spans="1:9">
      <c r="A236" s="215" t="s">
        <v>25</v>
      </c>
      <c r="B236" s="215"/>
      <c r="C236" s="215"/>
      <c r="D236" s="215"/>
      <c r="E236" s="215"/>
      <c r="F236" s="215"/>
      <c r="G236" s="215"/>
      <c r="H236" s="215"/>
      <c r="I236" s="215"/>
    </row>
    <row r="237" spans="1:9">
      <c r="A237" s="55" t="s">
        <v>74</v>
      </c>
      <c r="B237" s="55" t="s">
        <v>453</v>
      </c>
      <c r="C237" s="55" t="s">
        <v>335</v>
      </c>
      <c r="D237" s="55">
        <v>6</v>
      </c>
      <c r="E237" s="55">
        <v>6</v>
      </c>
      <c r="F237" s="55">
        <v>6</v>
      </c>
      <c r="G237" s="55">
        <v>6</v>
      </c>
      <c r="H237" s="55"/>
      <c r="I237" s="55"/>
    </row>
    <row r="238" spans="1:9">
      <c r="A238" s="216" t="s">
        <v>26</v>
      </c>
      <c r="B238" s="216"/>
      <c r="C238" s="216"/>
      <c r="D238" s="216"/>
      <c r="E238" s="216"/>
      <c r="F238" s="216"/>
      <c r="G238" s="216"/>
      <c r="H238" s="216"/>
      <c r="I238" s="216"/>
    </row>
    <row r="239" spans="1:9">
      <c r="A239" s="55" t="s">
        <v>74</v>
      </c>
      <c r="B239" s="55" t="s">
        <v>454</v>
      </c>
      <c r="C239" s="55" t="s">
        <v>349</v>
      </c>
      <c r="D239" s="55">
        <v>16.600000000000001</v>
      </c>
      <c r="E239" s="55">
        <v>16.600000000000001</v>
      </c>
      <c r="F239" s="55">
        <v>29.17</v>
      </c>
      <c r="G239" s="55">
        <v>29.17</v>
      </c>
      <c r="H239" s="55"/>
      <c r="I239" s="55"/>
    </row>
    <row r="240" spans="1:9">
      <c r="A240" s="215" t="s">
        <v>27</v>
      </c>
      <c r="B240" s="215"/>
      <c r="C240" s="215"/>
      <c r="D240" s="215"/>
      <c r="E240" s="215"/>
      <c r="F240" s="215"/>
      <c r="G240" s="215"/>
      <c r="H240" s="215"/>
      <c r="I240" s="215"/>
    </row>
    <row r="241" spans="1:9" ht="30">
      <c r="A241" s="55" t="s">
        <v>74</v>
      </c>
      <c r="B241" s="19" t="s">
        <v>456</v>
      </c>
      <c r="C241" s="55" t="s">
        <v>360</v>
      </c>
      <c r="D241" s="55">
        <v>0</v>
      </c>
      <c r="E241" s="55">
        <v>0</v>
      </c>
      <c r="F241" s="55">
        <v>0.75</v>
      </c>
      <c r="G241" s="55"/>
      <c r="H241" s="55"/>
      <c r="I241" s="55"/>
    </row>
    <row r="242" spans="1:9">
      <c r="A242" s="56"/>
      <c r="B242" s="22"/>
      <c r="C242" s="56"/>
      <c r="D242" s="56"/>
      <c r="E242" s="56"/>
      <c r="F242" s="56"/>
      <c r="G242" s="56"/>
      <c r="H242" s="56"/>
      <c r="I242" s="56"/>
    </row>
    <row r="243" spans="1:9" ht="25.5" customHeight="1">
      <c r="A243" s="208" t="s">
        <v>12</v>
      </c>
      <c r="B243" s="208" t="s">
        <v>18</v>
      </c>
      <c r="C243" s="208" t="s">
        <v>19</v>
      </c>
      <c r="D243" s="208" t="s">
        <v>20</v>
      </c>
      <c r="E243" s="208" t="s">
        <v>21</v>
      </c>
      <c r="F243" s="208"/>
      <c r="G243" s="208"/>
      <c r="H243" s="208" t="s">
        <v>22</v>
      </c>
      <c r="I243" s="208" t="s">
        <v>23</v>
      </c>
    </row>
    <row r="244" spans="1:9" ht="27.75" customHeight="1">
      <c r="A244" s="208"/>
      <c r="B244" s="208"/>
      <c r="C244" s="208"/>
      <c r="D244" s="208"/>
      <c r="E244" s="52" t="s">
        <v>336</v>
      </c>
      <c r="F244" s="52" t="s">
        <v>337</v>
      </c>
      <c r="G244" s="52" t="s">
        <v>338</v>
      </c>
      <c r="H244" s="208"/>
      <c r="I244" s="208"/>
    </row>
    <row r="245" spans="1:9" ht="17.25" customHeight="1">
      <c r="A245" s="19">
        <v>1</v>
      </c>
      <c r="B245" s="19">
        <v>2</v>
      </c>
      <c r="C245" s="19">
        <v>3</v>
      </c>
      <c r="D245" s="19">
        <v>4</v>
      </c>
      <c r="E245" s="19">
        <v>5</v>
      </c>
      <c r="F245" s="19">
        <v>6</v>
      </c>
      <c r="G245" s="19">
        <v>7</v>
      </c>
      <c r="H245" s="19">
        <v>8</v>
      </c>
      <c r="I245" s="19">
        <v>9</v>
      </c>
    </row>
    <row r="246" spans="1:9" ht="15.75">
      <c r="A246" s="214" t="s">
        <v>499</v>
      </c>
      <c r="B246" s="214"/>
      <c r="C246" s="214"/>
      <c r="D246" s="214"/>
      <c r="E246" s="214"/>
      <c r="F246" s="214"/>
      <c r="G246" s="214"/>
      <c r="H246" s="214"/>
      <c r="I246" s="214"/>
    </row>
    <row r="247" spans="1:9">
      <c r="A247" s="215" t="s">
        <v>24</v>
      </c>
      <c r="B247" s="215"/>
      <c r="C247" s="215"/>
      <c r="D247" s="215"/>
      <c r="E247" s="215"/>
      <c r="F247" s="215"/>
      <c r="G247" s="215"/>
      <c r="H247" s="215"/>
      <c r="I247" s="215"/>
    </row>
    <row r="248" spans="1:9">
      <c r="A248" s="55" t="s">
        <v>74</v>
      </c>
      <c r="B248" s="19" t="s">
        <v>452</v>
      </c>
      <c r="C248" s="55" t="s">
        <v>349</v>
      </c>
      <c r="D248" s="55"/>
      <c r="E248" s="55"/>
      <c r="F248" s="65">
        <v>30</v>
      </c>
      <c r="G248" s="55"/>
      <c r="H248" s="55"/>
      <c r="I248" s="55"/>
    </row>
    <row r="249" spans="1:9">
      <c r="A249" s="215" t="s">
        <v>25</v>
      </c>
      <c r="B249" s="215"/>
      <c r="C249" s="215"/>
      <c r="D249" s="215"/>
      <c r="E249" s="215"/>
      <c r="F249" s="215"/>
      <c r="G249" s="215"/>
      <c r="H249" s="215"/>
      <c r="I249" s="215"/>
    </row>
    <row r="250" spans="1:9">
      <c r="A250" s="55" t="s">
        <v>74</v>
      </c>
      <c r="B250" s="19" t="s">
        <v>500</v>
      </c>
      <c r="C250" s="55" t="s">
        <v>335</v>
      </c>
      <c r="D250" s="55"/>
      <c r="E250" s="55"/>
      <c r="F250" s="55">
        <v>1</v>
      </c>
      <c r="G250" s="55"/>
      <c r="H250" s="55"/>
      <c r="I250" s="55"/>
    </row>
    <row r="251" spans="1:9">
      <c r="A251" s="216" t="s">
        <v>26</v>
      </c>
      <c r="B251" s="216"/>
      <c r="C251" s="216"/>
      <c r="D251" s="216"/>
      <c r="E251" s="216"/>
      <c r="F251" s="216"/>
      <c r="G251" s="216"/>
      <c r="H251" s="216"/>
      <c r="I251" s="216"/>
    </row>
    <row r="252" spans="1:9" ht="30">
      <c r="A252" s="55" t="s">
        <v>74</v>
      </c>
      <c r="B252" s="19" t="s">
        <v>501</v>
      </c>
      <c r="C252" s="55" t="s">
        <v>352</v>
      </c>
      <c r="D252" s="55"/>
      <c r="E252" s="55"/>
      <c r="F252" s="65">
        <v>30</v>
      </c>
      <c r="G252" s="55"/>
      <c r="H252" s="55"/>
      <c r="I252" s="55"/>
    </row>
    <row r="253" spans="1:9">
      <c r="A253" s="215" t="s">
        <v>27</v>
      </c>
      <c r="B253" s="215"/>
      <c r="C253" s="215"/>
      <c r="D253" s="215"/>
      <c r="E253" s="215"/>
      <c r="F253" s="215"/>
      <c r="G253" s="215"/>
      <c r="H253" s="215"/>
      <c r="I253" s="215"/>
    </row>
    <row r="254" spans="1:9" ht="30">
      <c r="A254" s="55" t="s">
        <v>74</v>
      </c>
      <c r="B254" s="19" t="s">
        <v>502</v>
      </c>
      <c r="C254" s="55" t="s">
        <v>360</v>
      </c>
      <c r="D254" s="55"/>
      <c r="E254" s="55"/>
      <c r="F254" s="55">
        <v>0</v>
      </c>
      <c r="G254" s="55"/>
      <c r="H254" s="55"/>
      <c r="I254" s="55"/>
    </row>
    <row r="255" spans="1:9">
      <c r="A255" s="56"/>
      <c r="B255" s="22"/>
      <c r="C255" s="56"/>
      <c r="D255" s="56"/>
      <c r="E255" s="56"/>
      <c r="F255" s="56"/>
      <c r="G255" s="56"/>
      <c r="H255" s="56"/>
      <c r="I255" s="56"/>
    </row>
    <row r="256" spans="1:9">
      <c r="A256" s="208" t="s">
        <v>12</v>
      </c>
      <c r="B256" s="208" t="s">
        <v>18</v>
      </c>
      <c r="C256" s="208" t="s">
        <v>19</v>
      </c>
      <c r="D256" s="208" t="s">
        <v>20</v>
      </c>
      <c r="E256" s="208" t="s">
        <v>21</v>
      </c>
      <c r="F256" s="208"/>
      <c r="G256" s="208"/>
      <c r="H256" s="208" t="s">
        <v>22</v>
      </c>
      <c r="I256" s="208" t="s">
        <v>23</v>
      </c>
    </row>
    <row r="257" spans="1:9">
      <c r="A257" s="208"/>
      <c r="B257" s="208"/>
      <c r="C257" s="208"/>
      <c r="D257" s="208"/>
      <c r="E257" s="52" t="s">
        <v>336</v>
      </c>
      <c r="F257" s="52" t="s">
        <v>337</v>
      </c>
      <c r="G257" s="52" t="s">
        <v>338</v>
      </c>
      <c r="H257" s="208"/>
      <c r="I257" s="208"/>
    </row>
    <row r="258" spans="1:9">
      <c r="A258" s="19">
        <v>1</v>
      </c>
      <c r="B258" s="19">
        <v>2</v>
      </c>
      <c r="C258" s="19">
        <v>3</v>
      </c>
      <c r="D258" s="19">
        <v>4</v>
      </c>
      <c r="E258" s="19">
        <v>5</v>
      </c>
      <c r="F258" s="19">
        <v>6</v>
      </c>
      <c r="G258" s="19">
        <v>7</v>
      </c>
      <c r="H258" s="19">
        <v>8</v>
      </c>
      <c r="I258" s="19">
        <v>9</v>
      </c>
    </row>
    <row r="259" spans="1:9" ht="15.75">
      <c r="A259" s="209" t="s">
        <v>503</v>
      </c>
      <c r="B259" s="210"/>
      <c r="C259" s="210"/>
      <c r="D259" s="210"/>
      <c r="E259" s="210"/>
      <c r="F259" s="210"/>
      <c r="G259" s="210"/>
      <c r="H259" s="210"/>
      <c r="I259" s="211"/>
    </row>
    <row r="260" spans="1:9">
      <c r="A260" s="215" t="s">
        <v>24</v>
      </c>
      <c r="B260" s="215"/>
      <c r="C260" s="215"/>
      <c r="D260" s="215"/>
      <c r="E260" s="215"/>
      <c r="F260" s="215"/>
      <c r="G260" s="215"/>
      <c r="H260" s="215"/>
      <c r="I260" s="215"/>
    </row>
    <row r="261" spans="1:9">
      <c r="A261" s="55" t="s">
        <v>74</v>
      </c>
      <c r="B261" s="19" t="s">
        <v>504</v>
      </c>
      <c r="C261" s="55" t="s">
        <v>352</v>
      </c>
      <c r="D261" s="55"/>
      <c r="E261" s="55"/>
      <c r="F261" s="55">
        <v>175.6</v>
      </c>
      <c r="G261" s="55"/>
      <c r="H261" s="55"/>
      <c r="I261" s="55"/>
    </row>
    <row r="262" spans="1:9">
      <c r="A262" s="215" t="s">
        <v>25</v>
      </c>
      <c r="B262" s="215"/>
      <c r="C262" s="215"/>
      <c r="D262" s="215"/>
      <c r="E262" s="215"/>
      <c r="F262" s="215"/>
      <c r="G262" s="215"/>
      <c r="H262" s="215"/>
      <c r="I262" s="215"/>
    </row>
    <row r="263" spans="1:9" ht="45.75" customHeight="1">
      <c r="A263" s="55" t="s">
        <v>74</v>
      </c>
      <c r="B263" s="19" t="s">
        <v>505</v>
      </c>
      <c r="C263" s="55" t="s">
        <v>375</v>
      </c>
      <c r="D263" s="55"/>
      <c r="E263" s="55"/>
      <c r="F263" s="55">
        <v>6</v>
      </c>
      <c r="G263" s="55"/>
      <c r="H263" s="55"/>
      <c r="I263" s="55"/>
    </row>
    <row r="264" spans="1:9" ht="45">
      <c r="A264" s="55" t="s">
        <v>91</v>
      </c>
      <c r="B264" s="19" t="s">
        <v>506</v>
      </c>
      <c r="C264" s="55" t="s">
        <v>375</v>
      </c>
      <c r="D264" s="55"/>
      <c r="E264" s="55"/>
      <c r="F264" s="55">
        <v>6</v>
      </c>
      <c r="G264" s="55"/>
      <c r="H264" s="55"/>
      <c r="I264" s="55"/>
    </row>
    <row r="265" spans="1:9" ht="45">
      <c r="A265" s="55" t="s">
        <v>100</v>
      </c>
      <c r="B265" s="19" t="s">
        <v>507</v>
      </c>
      <c r="C265" s="55" t="s">
        <v>375</v>
      </c>
      <c r="D265" s="55"/>
      <c r="E265" s="55"/>
      <c r="F265" s="55">
        <v>6</v>
      </c>
      <c r="G265" s="55"/>
      <c r="H265" s="55"/>
      <c r="I265" s="55"/>
    </row>
    <row r="266" spans="1:9" ht="75">
      <c r="A266" s="55" t="s">
        <v>114</v>
      </c>
      <c r="B266" s="19" t="s">
        <v>508</v>
      </c>
      <c r="C266" s="55" t="s">
        <v>375</v>
      </c>
      <c r="D266" s="55"/>
      <c r="E266" s="55"/>
      <c r="F266" s="55">
        <v>6</v>
      </c>
      <c r="G266" s="55"/>
      <c r="H266" s="55"/>
      <c r="I266" s="55"/>
    </row>
    <row r="267" spans="1:9" ht="75" customHeight="1">
      <c r="A267" s="55" t="s">
        <v>115</v>
      </c>
      <c r="B267" s="19" t="s">
        <v>509</v>
      </c>
      <c r="C267" s="55" t="s">
        <v>375</v>
      </c>
      <c r="D267" s="55"/>
      <c r="E267" s="55"/>
      <c r="F267" s="55">
        <v>1</v>
      </c>
      <c r="G267" s="55"/>
      <c r="H267" s="55"/>
      <c r="I267" s="55"/>
    </row>
    <row r="268" spans="1:9">
      <c r="A268" s="216" t="s">
        <v>26</v>
      </c>
      <c r="B268" s="216"/>
      <c r="C268" s="216"/>
      <c r="D268" s="216"/>
      <c r="E268" s="216"/>
      <c r="F268" s="216"/>
      <c r="G268" s="216"/>
      <c r="H268" s="216"/>
      <c r="I268" s="216"/>
    </row>
    <row r="269" spans="1:9" ht="60">
      <c r="A269" s="58" t="s">
        <v>74</v>
      </c>
      <c r="B269" s="59" t="s">
        <v>510</v>
      </c>
      <c r="C269" s="58" t="s">
        <v>375</v>
      </c>
      <c r="D269" s="58"/>
      <c r="E269" s="58"/>
      <c r="F269" s="58">
        <v>6</v>
      </c>
      <c r="G269" s="58"/>
      <c r="H269" s="58"/>
      <c r="I269" s="58"/>
    </row>
    <row r="270" spans="1:9" ht="45.75" customHeight="1">
      <c r="A270" s="58" t="s">
        <v>91</v>
      </c>
      <c r="B270" s="59" t="s">
        <v>511</v>
      </c>
      <c r="C270" s="58" t="s">
        <v>375</v>
      </c>
      <c r="D270" s="58"/>
      <c r="E270" s="58"/>
      <c r="F270" s="58">
        <v>6</v>
      </c>
      <c r="G270" s="58"/>
      <c r="H270" s="58"/>
      <c r="I270" s="58"/>
    </row>
    <row r="271" spans="1:9" ht="45">
      <c r="A271" s="58" t="s">
        <v>100</v>
      </c>
      <c r="B271" s="59" t="s">
        <v>512</v>
      </c>
      <c r="C271" s="58" t="s">
        <v>375</v>
      </c>
      <c r="D271" s="58"/>
      <c r="E271" s="58"/>
      <c r="F271" s="58"/>
      <c r="G271" s="58"/>
      <c r="H271" s="58"/>
      <c r="I271" s="58"/>
    </row>
    <row r="272" spans="1:9">
      <c r="A272" s="215" t="s">
        <v>27</v>
      </c>
      <c r="B272" s="215"/>
      <c r="C272" s="215"/>
      <c r="D272" s="215"/>
      <c r="E272" s="215"/>
      <c r="F272" s="215"/>
      <c r="G272" s="215"/>
      <c r="H272" s="215"/>
      <c r="I272" s="215"/>
    </row>
    <row r="273" spans="1:9" ht="30">
      <c r="A273" s="58" t="s">
        <v>74</v>
      </c>
      <c r="B273" s="59" t="s">
        <v>513</v>
      </c>
      <c r="C273" s="58" t="s">
        <v>360</v>
      </c>
      <c r="D273" s="58"/>
      <c r="E273" s="58"/>
      <c r="F273" s="58">
        <v>15</v>
      </c>
      <c r="G273" s="58"/>
      <c r="H273" s="58"/>
      <c r="I273" s="58"/>
    </row>
    <row r="274" spans="1:9">
      <c r="A274" s="56"/>
      <c r="B274" s="22"/>
      <c r="C274" s="56"/>
      <c r="D274" s="56"/>
      <c r="E274" s="56"/>
      <c r="F274" s="56"/>
      <c r="G274" s="56"/>
      <c r="H274" s="56"/>
      <c r="I274" s="56"/>
    </row>
    <row r="275" spans="1:9">
      <c r="A275" s="21"/>
      <c r="B275" s="21"/>
      <c r="C275" s="21"/>
      <c r="D275" s="21"/>
      <c r="E275" s="21"/>
      <c r="F275" s="21"/>
      <c r="G275" s="21"/>
      <c r="H275" s="21"/>
      <c r="I275" s="21"/>
    </row>
    <row r="276" spans="1:9">
      <c r="A276" s="208" t="s">
        <v>12</v>
      </c>
      <c r="B276" s="208" t="s">
        <v>18</v>
      </c>
      <c r="C276" s="208" t="s">
        <v>19</v>
      </c>
      <c r="D276" s="208" t="s">
        <v>20</v>
      </c>
      <c r="E276" s="208" t="s">
        <v>21</v>
      </c>
      <c r="F276" s="208"/>
      <c r="G276" s="208"/>
      <c r="H276" s="208" t="s">
        <v>22</v>
      </c>
      <c r="I276" s="208" t="s">
        <v>23</v>
      </c>
    </row>
    <row r="277" spans="1:9" ht="27.75" customHeight="1">
      <c r="A277" s="208"/>
      <c r="B277" s="208"/>
      <c r="C277" s="208"/>
      <c r="D277" s="208"/>
      <c r="E277" s="10" t="s">
        <v>336</v>
      </c>
      <c r="F277" s="10" t="s">
        <v>337</v>
      </c>
      <c r="G277" s="10" t="s">
        <v>338</v>
      </c>
      <c r="H277" s="208"/>
      <c r="I277" s="208"/>
    </row>
    <row r="278" spans="1:9" ht="19.5" customHeight="1">
      <c r="A278" s="19">
        <v>1</v>
      </c>
      <c r="B278" s="19">
        <v>2</v>
      </c>
      <c r="C278" s="19">
        <v>3</v>
      </c>
      <c r="D278" s="19">
        <v>4</v>
      </c>
      <c r="E278" s="19">
        <v>5</v>
      </c>
      <c r="F278" s="19">
        <v>6</v>
      </c>
      <c r="G278" s="19">
        <v>7</v>
      </c>
      <c r="H278" s="19">
        <v>8</v>
      </c>
      <c r="I278" s="19">
        <v>9</v>
      </c>
    </row>
    <row r="279" spans="1:9">
      <c r="A279" s="228" t="s">
        <v>457</v>
      </c>
      <c r="B279" s="221"/>
      <c r="C279" s="221"/>
      <c r="D279" s="221"/>
      <c r="E279" s="221"/>
      <c r="F279" s="221"/>
      <c r="G279" s="221"/>
      <c r="H279" s="222"/>
      <c r="I279" s="55"/>
    </row>
    <row r="280" spans="1:9">
      <c r="A280" s="215" t="s">
        <v>24</v>
      </c>
      <c r="B280" s="215"/>
      <c r="C280" s="215"/>
      <c r="D280" s="215"/>
      <c r="E280" s="215"/>
      <c r="F280" s="215"/>
      <c r="G280" s="215"/>
      <c r="H280" s="215"/>
      <c r="I280" s="215"/>
    </row>
    <row r="281" spans="1:9">
      <c r="A281" s="55" t="s">
        <v>74</v>
      </c>
      <c r="B281" s="55" t="s">
        <v>458</v>
      </c>
      <c r="C281" s="55" t="s">
        <v>335</v>
      </c>
      <c r="D281" s="55">
        <v>6</v>
      </c>
      <c r="E281" s="55">
        <v>6</v>
      </c>
      <c r="F281" s="55">
        <v>6</v>
      </c>
      <c r="G281" s="55">
        <v>6</v>
      </c>
      <c r="H281" s="55"/>
      <c r="I281" s="55"/>
    </row>
    <row r="282" spans="1:9">
      <c r="A282" s="55" t="s">
        <v>91</v>
      </c>
      <c r="B282" s="55" t="s">
        <v>459</v>
      </c>
      <c r="C282" s="55" t="s">
        <v>335</v>
      </c>
      <c r="D282" s="55">
        <v>6</v>
      </c>
      <c r="E282" s="55">
        <v>6</v>
      </c>
      <c r="F282" s="55">
        <v>6</v>
      </c>
      <c r="G282" s="55">
        <v>6</v>
      </c>
      <c r="H282" s="55"/>
      <c r="I282" s="55"/>
    </row>
    <row r="283" spans="1:9">
      <c r="A283" s="215" t="s">
        <v>25</v>
      </c>
      <c r="B283" s="215"/>
      <c r="C283" s="215"/>
      <c r="D283" s="215"/>
      <c r="E283" s="215"/>
      <c r="F283" s="215"/>
      <c r="G283" s="215"/>
      <c r="H283" s="215"/>
      <c r="I283" s="215"/>
    </row>
    <row r="284" spans="1:9" ht="30">
      <c r="A284" s="55" t="s">
        <v>74</v>
      </c>
      <c r="B284" s="19" t="s">
        <v>460</v>
      </c>
      <c r="C284" s="55" t="s">
        <v>335</v>
      </c>
      <c r="D284" s="55">
        <v>1200</v>
      </c>
      <c r="E284" s="55">
        <v>1200</v>
      </c>
      <c r="F284" s="55">
        <v>1350</v>
      </c>
      <c r="G284" s="55">
        <v>1500</v>
      </c>
      <c r="H284" s="55"/>
      <c r="I284" s="55"/>
    </row>
    <row r="285" spans="1:9" ht="30">
      <c r="A285" s="55" t="s">
        <v>91</v>
      </c>
      <c r="B285" s="19" t="s">
        <v>461</v>
      </c>
      <c r="C285" s="55" t="s">
        <v>335</v>
      </c>
      <c r="D285" s="55">
        <v>12</v>
      </c>
      <c r="E285" s="55">
        <v>12</v>
      </c>
      <c r="F285" s="55">
        <v>20</v>
      </c>
      <c r="G285" s="55">
        <v>30</v>
      </c>
      <c r="H285" s="55"/>
      <c r="I285" s="55"/>
    </row>
    <row r="286" spans="1:9">
      <c r="A286" s="216" t="s">
        <v>26</v>
      </c>
      <c r="B286" s="216"/>
      <c r="C286" s="216"/>
      <c r="D286" s="216"/>
      <c r="E286" s="216"/>
      <c r="F286" s="216"/>
      <c r="G286" s="216"/>
      <c r="H286" s="216"/>
      <c r="I286" s="216"/>
    </row>
    <row r="287" spans="1:9" ht="45">
      <c r="A287" s="55" t="s">
        <v>74</v>
      </c>
      <c r="B287" s="19" t="s">
        <v>462</v>
      </c>
      <c r="C287" s="55" t="s">
        <v>335</v>
      </c>
      <c r="D287" s="55">
        <v>200</v>
      </c>
      <c r="E287" s="55">
        <v>200</v>
      </c>
      <c r="F287" s="55">
        <v>589</v>
      </c>
      <c r="G287" s="55">
        <v>700</v>
      </c>
      <c r="H287" s="55"/>
      <c r="I287" s="55"/>
    </row>
    <row r="288" spans="1:9" ht="45">
      <c r="A288" s="55" t="s">
        <v>91</v>
      </c>
      <c r="B288" s="19" t="s">
        <v>463</v>
      </c>
      <c r="C288" s="55" t="s">
        <v>335</v>
      </c>
      <c r="D288" s="55">
        <v>2</v>
      </c>
      <c r="E288" s="55">
        <v>2</v>
      </c>
      <c r="F288" s="55">
        <v>3.33</v>
      </c>
      <c r="G288" s="55">
        <v>5</v>
      </c>
      <c r="H288" s="55"/>
      <c r="I288" s="55"/>
    </row>
    <row r="289" spans="1:9" ht="30">
      <c r="A289" s="55" t="s">
        <v>100</v>
      </c>
      <c r="B289" s="19" t="s">
        <v>464</v>
      </c>
      <c r="C289" s="55" t="s">
        <v>349</v>
      </c>
      <c r="D289" s="55">
        <v>75.5</v>
      </c>
      <c r="E289" s="55">
        <v>75.5</v>
      </c>
      <c r="F289" s="55">
        <v>104.5</v>
      </c>
      <c r="G289" s="55">
        <v>197.7</v>
      </c>
      <c r="H289" s="55"/>
      <c r="I289" s="55"/>
    </row>
    <row r="290" spans="1:9">
      <c r="A290" s="215" t="s">
        <v>27</v>
      </c>
      <c r="B290" s="215"/>
      <c r="C290" s="215"/>
      <c r="D290" s="215"/>
      <c r="E290" s="215"/>
      <c r="F290" s="215"/>
      <c r="G290" s="215"/>
      <c r="H290" s="215"/>
      <c r="I290" s="215"/>
    </row>
    <row r="291" spans="1:9" ht="45">
      <c r="A291" s="55" t="s">
        <v>74</v>
      </c>
      <c r="B291" s="54" t="s">
        <v>465</v>
      </c>
      <c r="C291" s="55" t="s">
        <v>360</v>
      </c>
      <c r="D291" s="55">
        <v>100</v>
      </c>
      <c r="E291" s="55">
        <v>100</v>
      </c>
      <c r="F291" s="55">
        <v>100</v>
      </c>
      <c r="G291" s="55">
        <v>100</v>
      </c>
      <c r="H291" s="55"/>
      <c r="I291" s="55"/>
    </row>
    <row r="292" spans="1:9">
      <c r="A292" s="21"/>
      <c r="B292" s="21"/>
      <c r="C292" s="21"/>
      <c r="D292" s="21"/>
      <c r="E292" s="21"/>
      <c r="F292" s="21"/>
      <c r="G292" s="21"/>
      <c r="H292" s="21"/>
      <c r="I292" s="21"/>
    </row>
    <row r="293" spans="1:9">
      <c r="A293" s="21"/>
      <c r="B293" s="21"/>
      <c r="C293" s="21"/>
      <c r="D293" s="21"/>
      <c r="E293" s="21"/>
      <c r="F293" s="21"/>
      <c r="G293" s="21"/>
      <c r="H293" s="21"/>
      <c r="I293" s="21"/>
    </row>
    <row r="294" spans="1:9" ht="29.25" customHeight="1">
      <c r="A294" s="208" t="s">
        <v>12</v>
      </c>
      <c r="B294" s="208" t="s">
        <v>18</v>
      </c>
      <c r="C294" s="208" t="s">
        <v>19</v>
      </c>
      <c r="D294" s="208" t="s">
        <v>20</v>
      </c>
      <c r="E294" s="208" t="s">
        <v>21</v>
      </c>
      <c r="F294" s="208"/>
      <c r="G294" s="208"/>
      <c r="H294" s="208" t="s">
        <v>22</v>
      </c>
      <c r="I294" s="208" t="s">
        <v>23</v>
      </c>
    </row>
    <row r="295" spans="1:9" ht="21.75" customHeight="1">
      <c r="A295" s="208"/>
      <c r="B295" s="208"/>
      <c r="C295" s="208"/>
      <c r="D295" s="208"/>
      <c r="E295" s="10" t="s">
        <v>336</v>
      </c>
      <c r="F295" s="10" t="s">
        <v>337</v>
      </c>
      <c r="G295" s="10" t="s">
        <v>338</v>
      </c>
      <c r="H295" s="208"/>
      <c r="I295" s="208"/>
    </row>
    <row r="296" spans="1:9" ht="18" customHeight="1">
      <c r="A296" s="19">
        <v>1</v>
      </c>
      <c r="B296" s="19">
        <v>2</v>
      </c>
      <c r="C296" s="19">
        <v>3</v>
      </c>
      <c r="D296" s="19">
        <v>4</v>
      </c>
      <c r="E296" s="19">
        <v>5</v>
      </c>
      <c r="F296" s="19">
        <v>6</v>
      </c>
      <c r="G296" s="19">
        <v>7</v>
      </c>
      <c r="H296" s="19">
        <v>8</v>
      </c>
      <c r="I296" s="19">
        <v>9</v>
      </c>
    </row>
    <row r="297" spans="1:9" ht="28.5" customHeight="1">
      <c r="A297" s="217" t="s">
        <v>466</v>
      </c>
      <c r="B297" s="218"/>
      <c r="C297" s="218"/>
      <c r="D297" s="218"/>
      <c r="E297" s="218"/>
      <c r="F297" s="218"/>
      <c r="G297" s="218"/>
      <c r="H297" s="218"/>
      <c r="I297" s="219"/>
    </row>
    <row r="298" spans="1:9">
      <c r="A298" s="215" t="s">
        <v>24</v>
      </c>
      <c r="B298" s="215"/>
      <c r="C298" s="215"/>
      <c r="D298" s="215"/>
      <c r="E298" s="215"/>
      <c r="F298" s="215"/>
      <c r="G298" s="215"/>
      <c r="H298" s="215"/>
      <c r="I298" s="215"/>
    </row>
    <row r="299" spans="1:9" ht="30">
      <c r="A299" s="55" t="s">
        <v>74</v>
      </c>
      <c r="B299" s="19" t="s">
        <v>467</v>
      </c>
      <c r="C299" s="55" t="s">
        <v>335</v>
      </c>
      <c r="D299" s="55">
        <v>1</v>
      </c>
      <c r="E299" s="55">
        <v>1</v>
      </c>
      <c r="F299" s="55"/>
      <c r="G299" s="55"/>
      <c r="H299" s="55"/>
      <c r="I299" s="55"/>
    </row>
    <row r="300" spans="1:9" ht="30">
      <c r="A300" s="55" t="s">
        <v>91</v>
      </c>
      <c r="B300" s="19" t="s">
        <v>411</v>
      </c>
      <c r="C300" s="55" t="s">
        <v>335</v>
      </c>
      <c r="D300" s="55">
        <v>21.5</v>
      </c>
      <c r="E300" s="55"/>
      <c r="F300" s="55"/>
      <c r="G300" s="55"/>
      <c r="H300" s="55"/>
      <c r="I300" s="55"/>
    </row>
    <row r="301" spans="1:9" ht="30">
      <c r="A301" s="55" t="s">
        <v>100</v>
      </c>
      <c r="B301" s="19" t="s">
        <v>468</v>
      </c>
      <c r="C301" s="55" t="s">
        <v>335</v>
      </c>
      <c r="D301" s="55">
        <v>2</v>
      </c>
      <c r="E301" s="55">
        <v>2</v>
      </c>
      <c r="F301" s="55"/>
      <c r="G301" s="55"/>
      <c r="H301" s="55"/>
      <c r="I301" s="55"/>
    </row>
    <row r="302" spans="1:9" ht="30">
      <c r="A302" s="55" t="s">
        <v>114</v>
      </c>
      <c r="B302" s="19" t="s">
        <v>469</v>
      </c>
      <c r="C302" s="55" t="s">
        <v>335</v>
      </c>
      <c r="D302" s="55">
        <v>5</v>
      </c>
      <c r="E302" s="55">
        <v>5</v>
      </c>
      <c r="F302" s="55"/>
      <c r="G302" s="55"/>
      <c r="H302" s="55"/>
      <c r="I302" s="55"/>
    </row>
    <row r="303" spans="1:9" ht="30">
      <c r="A303" s="55" t="s">
        <v>115</v>
      </c>
      <c r="B303" s="19" t="s">
        <v>470</v>
      </c>
      <c r="C303" s="55" t="s">
        <v>335</v>
      </c>
      <c r="D303" s="55">
        <v>5</v>
      </c>
      <c r="E303" s="55"/>
      <c r="F303" s="55"/>
      <c r="G303" s="55"/>
      <c r="H303" s="55"/>
      <c r="I303" s="55"/>
    </row>
    <row r="304" spans="1:9" ht="45">
      <c r="A304" s="55" t="s">
        <v>116</v>
      </c>
      <c r="B304" s="19" t="s">
        <v>471</v>
      </c>
      <c r="C304" s="55" t="s">
        <v>335</v>
      </c>
      <c r="D304" s="55">
        <v>9.5</v>
      </c>
      <c r="E304" s="55">
        <v>9.5</v>
      </c>
      <c r="F304" s="55"/>
      <c r="G304" s="55"/>
      <c r="H304" s="55"/>
      <c r="I304" s="55"/>
    </row>
    <row r="305" spans="1:9">
      <c r="A305" s="55" t="s">
        <v>117</v>
      </c>
      <c r="B305" s="19" t="s">
        <v>472</v>
      </c>
      <c r="C305" s="55" t="s">
        <v>335</v>
      </c>
      <c r="D305" s="55">
        <v>1</v>
      </c>
      <c r="E305" s="55">
        <v>1</v>
      </c>
      <c r="F305" s="55"/>
      <c r="G305" s="55"/>
      <c r="H305" s="55"/>
      <c r="I305" s="55"/>
    </row>
    <row r="306" spans="1:9">
      <c r="A306" s="216" t="s">
        <v>26</v>
      </c>
      <c r="B306" s="216"/>
      <c r="C306" s="216"/>
      <c r="D306" s="216"/>
      <c r="E306" s="216"/>
      <c r="F306" s="216"/>
      <c r="G306" s="216"/>
      <c r="H306" s="216"/>
      <c r="I306" s="216"/>
    </row>
    <row r="307" spans="1:9" ht="30">
      <c r="A307" s="55" t="s">
        <v>74</v>
      </c>
      <c r="B307" s="54" t="s">
        <v>473</v>
      </c>
      <c r="C307" s="55" t="s">
        <v>368</v>
      </c>
      <c r="D307" s="55">
        <v>24.5</v>
      </c>
      <c r="E307" s="55">
        <v>24.5</v>
      </c>
      <c r="F307" s="55"/>
      <c r="G307" s="55"/>
      <c r="H307" s="55"/>
      <c r="I307" s="55"/>
    </row>
    <row r="308" spans="1:9">
      <c r="A308" s="55" t="s">
        <v>91</v>
      </c>
      <c r="B308" s="54" t="s">
        <v>474</v>
      </c>
      <c r="C308" s="55" t="s">
        <v>475</v>
      </c>
      <c r="D308" s="55">
        <v>13.26</v>
      </c>
      <c r="E308" s="55">
        <v>13.26</v>
      </c>
      <c r="F308" s="55"/>
      <c r="G308" s="55"/>
      <c r="H308" s="55"/>
      <c r="I308" s="55"/>
    </row>
    <row r="309" spans="1:9" ht="30">
      <c r="A309" s="55" t="s">
        <v>100</v>
      </c>
      <c r="B309" s="54" t="s">
        <v>476</v>
      </c>
      <c r="C309" s="55" t="s">
        <v>357</v>
      </c>
      <c r="D309" s="55">
        <v>29.2</v>
      </c>
      <c r="E309" s="55">
        <v>29.2</v>
      </c>
      <c r="F309" s="55"/>
      <c r="G309" s="55"/>
      <c r="H309" s="55"/>
      <c r="I309" s="55"/>
    </row>
    <row r="310" spans="1:9" ht="30">
      <c r="A310" s="55" t="s">
        <v>114</v>
      </c>
      <c r="B310" s="54" t="s">
        <v>477</v>
      </c>
      <c r="C310" s="55" t="s">
        <v>357</v>
      </c>
      <c r="D310" s="55">
        <v>9.1</v>
      </c>
      <c r="E310" s="55">
        <v>9.1</v>
      </c>
      <c r="F310" s="55"/>
      <c r="G310" s="55"/>
      <c r="H310" s="55"/>
      <c r="I310" s="55"/>
    </row>
    <row r="311" spans="1:9">
      <c r="A311" s="55" t="s">
        <v>115</v>
      </c>
      <c r="B311" s="54" t="s">
        <v>478</v>
      </c>
      <c r="C311" s="55" t="s">
        <v>357</v>
      </c>
      <c r="D311" s="55">
        <v>324.89999999999998</v>
      </c>
      <c r="E311" s="55">
        <v>324.89999999999998</v>
      </c>
      <c r="F311" s="55"/>
      <c r="G311" s="55"/>
      <c r="H311" s="55"/>
      <c r="I311" s="55"/>
    </row>
    <row r="312" spans="1:9">
      <c r="A312" s="215" t="s">
        <v>27</v>
      </c>
      <c r="B312" s="215"/>
      <c r="C312" s="215"/>
      <c r="D312" s="215"/>
      <c r="E312" s="215"/>
      <c r="F312" s="215"/>
      <c r="G312" s="215"/>
      <c r="H312" s="215"/>
      <c r="I312" s="215"/>
    </row>
    <row r="313" spans="1:9">
      <c r="A313" s="55" t="s">
        <v>74</v>
      </c>
      <c r="B313" s="54" t="s">
        <v>479</v>
      </c>
      <c r="C313" s="55" t="s">
        <v>360</v>
      </c>
      <c r="D313" s="55">
        <v>10.9</v>
      </c>
      <c r="E313" s="55">
        <v>10.9</v>
      </c>
      <c r="F313" s="55"/>
      <c r="G313" s="55"/>
      <c r="H313" s="55"/>
      <c r="I313" s="55"/>
    </row>
    <row r="314" spans="1:9" ht="75">
      <c r="A314" s="55" t="s">
        <v>91</v>
      </c>
      <c r="B314" s="54" t="s">
        <v>480</v>
      </c>
      <c r="C314" s="55" t="s">
        <v>360</v>
      </c>
      <c r="D314" s="55">
        <v>1.1000000000000001</v>
      </c>
      <c r="E314" s="55">
        <v>1.1000000000000001</v>
      </c>
      <c r="F314" s="55"/>
      <c r="G314" s="55"/>
      <c r="H314" s="55"/>
      <c r="I314" s="55"/>
    </row>
    <row r="315" spans="1:9" ht="90">
      <c r="A315" s="55" t="s">
        <v>100</v>
      </c>
      <c r="B315" s="54" t="s">
        <v>481</v>
      </c>
      <c r="C315" s="55" t="s">
        <v>360</v>
      </c>
      <c r="D315" s="55">
        <v>1.4</v>
      </c>
      <c r="E315" s="55">
        <v>1.4</v>
      </c>
      <c r="F315" s="55"/>
      <c r="G315" s="55"/>
      <c r="H315" s="55"/>
      <c r="I315" s="55"/>
    </row>
    <row r="318" spans="1:9" ht="24.75" customHeight="1">
      <c r="A318" s="208" t="s">
        <v>12</v>
      </c>
      <c r="B318" s="208" t="s">
        <v>18</v>
      </c>
      <c r="C318" s="208" t="s">
        <v>19</v>
      </c>
      <c r="D318" s="208" t="s">
        <v>20</v>
      </c>
      <c r="E318" s="208" t="s">
        <v>21</v>
      </c>
      <c r="F318" s="208"/>
      <c r="G318" s="208"/>
      <c r="H318" s="208" t="s">
        <v>22</v>
      </c>
      <c r="I318" s="208" t="s">
        <v>23</v>
      </c>
    </row>
    <row r="319" spans="1:9" ht="26.25" customHeight="1">
      <c r="A319" s="208"/>
      <c r="B319" s="208"/>
      <c r="C319" s="208"/>
      <c r="D319" s="208"/>
      <c r="E319" s="52" t="s">
        <v>336</v>
      </c>
      <c r="F319" s="52" t="s">
        <v>337</v>
      </c>
      <c r="G319" s="52" t="s">
        <v>338</v>
      </c>
      <c r="H319" s="208"/>
      <c r="I319" s="208"/>
    </row>
    <row r="320" spans="1:9">
      <c r="A320" s="19">
        <v>1</v>
      </c>
      <c r="B320" s="19">
        <v>2</v>
      </c>
      <c r="C320" s="19">
        <v>3</v>
      </c>
      <c r="D320" s="19">
        <v>4</v>
      </c>
      <c r="E320" s="19">
        <v>5</v>
      </c>
      <c r="F320" s="19">
        <v>6</v>
      </c>
      <c r="G320" s="19">
        <v>7</v>
      </c>
      <c r="H320" s="19">
        <v>8</v>
      </c>
      <c r="I320" s="19">
        <v>9</v>
      </c>
    </row>
    <row r="321" spans="1:9" ht="15.75">
      <c r="A321" s="214" t="s">
        <v>611</v>
      </c>
      <c r="B321" s="214"/>
      <c r="C321" s="214"/>
      <c r="D321" s="214"/>
      <c r="E321" s="214"/>
      <c r="F321" s="214"/>
      <c r="G321" s="214"/>
      <c r="H321" s="214"/>
      <c r="I321" s="214"/>
    </row>
    <row r="322" spans="1:9">
      <c r="A322" s="215" t="s">
        <v>24</v>
      </c>
      <c r="B322" s="215"/>
      <c r="C322" s="215"/>
      <c r="D322" s="215"/>
      <c r="E322" s="215"/>
      <c r="F322" s="215"/>
      <c r="G322" s="215"/>
      <c r="H322" s="215"/>
      <c r="I322" s="215"/>
    </row>
    <row r="323" spans="1:9" ht="60">
      <c r="A323" s="55">
        <v>1</v>
      </c>
      <c r="B323" s="19" t="s">
        <v>616</v>
      </c>
      <c r="C323" s="55" t="s">
        <v>349</v>
      </c>
      <c r="D323" s="55"/>
      <c r="E323" s="55"/>
      <c r="F323" s="55">
        <v>396.6</v>
      </c>
      <c r="G323" s="55"/>
      <c r="H323" s="55"/>
      <c r="I323" s="55"/>
    </row>
    <row r="324" spans="1:9">
      <c r="A324" s="215" t="s">
        <v>25</v>
      </c>
      <c r="B324" s="215"/>
      <c r="C324" s="215"/>
      <c r="D324" s="215"/>
      <c r="E324" s="215"/>
      <c r="F324" s="215"/>
      <c r="G324" s="215"/>
      <c r="H324" s="215"/>
      <c r="I324" s="215"/>
    </row>
    <row r="325" spans="1:9" ht="30">
      <c r="A325" s="55" t="s">
        <v>74</v>
      </c>
      <c r="B325" s="19" t="s">
        <v>617</v>
      </c>
      <c r="C325" s="55" t="s">
        <v>335</v>
      </c>
      <c r="D325" s="55"/>
      <c r="E325" s="55"/>
      <c r="F325" s="55">
        <v>4</v>
      </c>
      <c r="G325" s="55"/>
      <c r="H325" s="55"/>
      <c r="I325" s="55"/>
    </row>
    <row r="326" spans="1:9">
      <c r="A326" s="55"/>
      <c r="B326" s="55"/>
      <c r="C326" s="55"/>
      <c r="D326" s="55"/>
      <c r="E326" s="55"/>
      <c r="F326" s="55"/>
      <c r="G326" s="55"/>
      <c r="H326" s="55"/>
      <c r="I326" s="55"/>
    </row>
    <row r="327" spans="1:9">
      <c r="A327" s="216" t="s">
        <v>26</v>
      </c>
      <c r="B327" s="216"/>
      <c r="C327" s="216"/>
      <c r="D327" s="216"/>
      <c r="E327" s="216"/>
      <c r="F327" s="216"/>
      <c r="G327" s="216"/>
      <c r="H327" s="216"/>
      <c r="I327" s="216"/>
    </row>
    <row r="328" spans="1:9" ht="45">
      <c r="A328" s="55" t="s">
        <v>74</v>
      </c>
      <c r="B328" s="19" t="s">
        <v>618</v>
      </c>
      <c r="C328" s="55" t="s">
        <v>352</v>
      </c>
      <c r="D328" s="55"/>
      <c r="E328" s="55"/>
      <c r="F328" s="55">
        <v>99.15</v>
      </c>
      <c r="G328" s="55"/>
      <c r="H328" s="55"/>
      <c r="I328" s="55"/>
    </row>
    <row r="329" spans="1:9">
      <c r="A329" s="215" t="s">
        <v>27</v>
      </c>
      <c r="B329" s="215"/>
      <c r="C329" s="215"/>
      <c r="D329" s="215"/>
      <c r="E329" s="215"/>
      <c r="F329" s="215"/>
      <c r="G329" s="215"/>
      <c r="H329" s="215"/>
      <c r="I329" s="215"/>
    </row>
    <row r="330" spans="1:9" ht="45">
      <c r="A330" s="55" t="s">
        <v>74</v>
      </c>
      <c r="B330" s="19" t="s">
        <v>619</v>
      </c>
      <c r="C330" s="55" t="s">
        <v>360</v>
      </c>
      <c r="D330" s="55"/>
      <c r="E330" s="55"/>
      <c r="F330" s="55">
        <v>100</v>
      </c>
      <c r="G330" s="55"/>
      <c r="H330" s="55"/>
      <c r="I330" s="55"/>
    </row>
    <row r="333" spans="1:9" ht="24.75" customHeight="1">
      <c r="A333" s="208" t="s">
        <v>12</v>
      </c>
      <c r="B333" s="208" t="s">
        <v>18</v>
      </c>
      <c r="C333" s="208" t="s">
        <v>19</v>
      </c>
      <c r="D333" s="208" t="s">
        <v>20</v>
      </c>
      <c r="E333" s="208" t="s">
        <v>21</v>
      </c>
      <c r="F333" s="208"/>
      <c r="G333" s="208"/>
      <c r="H333" s="208" t="s">
        <v>22</v>
      </c>
      <c r="I333" s="208" t="s">
        <v>23</v>
      </c>
    </row>
    <row r="334" spans="1:9" ht="26.25" customHeight="1">
      <c r="A334" s="208"/>
      <c r="B334" s="208"/>
      <c r="C334" s="208"/>
      <c r="D334" s="208"/>
      <c r="E334" s="52" t="s">
        <v>336</v>
      </c>
      <c r="F334" s="52" t="s">
        <v>337</v>
      </c>
      <c r="G334" s="52" t="s">
        <v>338</v>
      </c>
      <c r="H334" s="208"/>
      <c r="I334" s="208"/>
    </row>
    <row r="335" spans="1:9">
      <c r="A335" s="19">
        <v>1</v>
      </c>
      <c r="B335" s="19">
        <v>2</v>
      </c>
      <c r="C335" s="19">
        <v>3</v>
      </c>
      <c r="D335" s="19">
        <v>4</v>
      </c>
      <c r="E335" s="19">
        <v>5</v>
      </c>
      <c r="F335" s="19">
        <v>6</v>
      </c>
      <c r="G335" s="19">
        <v>7</v>
      </c>
      <c r="H335" s="19">
        <v>8</v>
      </c>
      <c r="I335" s="19">
        <v>9</v>
      </c>
    </row>
    <row r="336" spans="1:9" ht="15.75">
      <c r="A336" s="214" t="s">
        <v>612</v>
      </c>
      <c r="B336" s="214"/>
      <c r="C336" s="214"/>
      <c r="D336" s="214"/>
      <c r="E336" s="214"/>
      <c r="F336" s="214"/>
      <c r="G336" s="214"/>
      <c r="H336" s="214"/>
      <c r="I336" s="214"/>
    </row>
    <row r="337" spans="1:9">
      <c r="A337" s="215" t="s">
        <v>24</v>
      </c>
      <c r="B337" s="215"/>
      <c r="C337" s="215"/>
      <c r="D337" s="215"/>
      <c r="E337" s="215"/>
      <c r="F337" s="215"/>
      <c r="G337" s="215"/>
      <c r="H337" s="215"/>
      <c r="I337" s="215"/>
    </row>
    <row r="338" spans="1:9" ht="90">
      <c r="A338" s="55" t="s">
        <v>74</v>
      </c>
      <c r="B338" s="19" t="s">
        <v>514</v>
      </c>
      <c r="C338" s="55" t="s">
        <v>349</v>
      </c>
      <c r="D338" s="55"/>
      <c r="E338" s="55"/>
      <c r="F338" s="122" t="s">
        <v>515</v>
      </c>
      <c r="G338" s="55"/>
      <c r="H338" s="55"/>
      <c r="I338" s="55"/>
    </row>
    <row r="339" spans="1:9">
      <c r="A339" s="215" t="s">
        <v>25</v>
      </c>
      <c r="B339" s="215"/>
      <c r="C339" s="215"/>
      <c r="D339" s="215"/>
      <c r="E339" s="215"/>
      <c r="F339" s="215"/>
      <c r="G339" s="215"/>
      <c r="H339" s="215"/>
      <c r="I339" s="215"/>
    </row>
    <row r="340" spans="1:9" ht="30">
      <c r="A340" s="55" t="s">
        <v>74</v>
      </c>
      <c r="B340" s="64" t="s">
        <v>516</v>
      </c>
      <c r="C340" s="55" t="s">
        <v>335</v>
      </c>
      <c r="D340" s="55"/>
      <c r="E340" s="55"/>
      <c r="F340" s="55">
        <v>1</v>
      </c>
      <c r="G340" s="55"/>
      <c r="H340" s="55"/>
      <c r="I340" s="55"/>
    </row>
    <row r="341" spans="1:9">
      <c r="A341" s="216" t="s">
        <v>26</v>
      </c>
      <c r="B341" s="216"/>
      <c r="C341" s="216"/>
      <c r="D341" s="216"/>
      <c r="E341" s="216"/>
      <c r="F341" s="216"/>
      <c r="G341" s="216"/>
      <c r="H341" s="216"/>
      <c r="I341" s="216"/>
    </row>
    <row r="342" spans="1:9" ht="45">
      <c r="A342" s="55" t="s">
        <v>74</v>
      </c>
      <c r="B342" s="19" t="s">
        <v>517</v>
      </c>
      <c r="C342" s="55" t="s">
        <v>352</v>
      </c>
      <c r="D342" s="55"/>
      <c r="E342" s="55"/>
      <c r="F342" s="55">
        <v>14.7</v>
      </c>
      <c r="G342" s="55"/>
      <c r="H342" s="55"/>
      <c r="I342" s="55"/>
    </row>
    <row r="343" spans="1:9">
      <c r="A343" s="215" t="s">
        <v>27</v>
      </c>
      <c r="B343" s="215"/>
      <c r="C343" s="215"/>
      <c r="D343" s="215"/>
      <c r="E343" s="215"/>
      <c r="F343" s="215"/>
      <c r="G343" s="215"/>
      <c r="H343" s="215"/>
      <c r="I343" s="215"/>
    </row>
    <row r="344" spans="1:9" ht="30">
      <c r="A344" s="55" t="s">
        <v>74</v>
      </c>
      <c r="B344" s="19" t="s">
        <v>518</v>
      </c>
      <c r="C344" s="55" t="s">
        <v>360</v>
      </c>
      <c r="D344" s="55"/>
      <c r="E344" s="55"/>
      <c r="F344" s="55">
        <v>100</v>
      </c>
      <c r="G344" s="55"/>
      <c r="H344" s="55"/>
      <c r="I344" s="55"/>
    </row>
    <row r="345" spans="1:9">
      <c r="A345" s="21"/>
      <c r="B345" s="21"/>
      <c r="C345" s="21"/>
      <c r="D345" s="21"/>
      <c r="E345" s="21"/>
      <c r="F345" s="21"/>
      <c r="G345" s="21"/>
      <c r="H345" s="21"/>
      <c r="I345" s="21"/>
    </row>
    <row r="346" spans="1:9">
      <c r="A346" s="21"/>
      <c r="B346" s="21"/>
      <c r="C346" s="21"/>
      <c r="D346" s="21"/>
      <c r="E346" s="21"/>
      <c r="F346" s="21"/>
      <c r="G346" s="21"/>
      <c r="H346" s="21"/>
      <c r="I346" s="21"/>
    </row>
    <row r="347" spans="1:9" ht="25.5" customHeight="1">
      <c r="A347" s="208" t="s">
        <v>12</v>
      </c>
      <c r="B347" s="208" t="s">
        <v>18</v>
      </c>
      <c r="C347" s="208" t="s">
        <v>19</v>
      </c>
      <c r="D347" s="208" t="s">
        <v>20</v>
      </c>
      <c r="E347" s="208" t="s">
        <v>21</v>
      </c>
      <c r="F347" s="208"/>
      <c r="G347" s="208"/>
      <c r="H347" s="208" t="s">
        <v>22</v>
      </c>
      <c r="I347" s="208" t="s">
        <v>23</v>
      </c>
    </row>
    <row r="348" spans="1:9" ht="23.25" customHeight="1">
      <c r="A348" s="208"/>
      <c r="B348" s="208"/>
      <c r="C348" s="208"/>
      <c r="D348" s="208"/>
      <c r="E348" s="113" t="s">
        <v>336</v>
      </c>
      <c r="F348" s="113" t="s">
        <v>337</v>
      </c>
      <c r="G348" s="113" t="s">
        <v>338</v>
      </c>
      <c r="H348" s="208"/>
      <c r="I348" s="208"/>
    </row>
    <row r="349" spans="1:9" ht="18.75" customHeight="1">
      <c r="A349" s="19">
        <v>1</v>
      </c>
      <c r="B349" s="19">
        <v>2</v>
      </c>
      <c r="C349" s="19">
        <v>3</v>
      </c>
      <c r="D349" s="19">
        <v>4</v>
      </c>
      <c r="E349" s="19">
        <v>5</v>
      </c>
      <c r="F349" s="19">
        <v>6</v>
      </c>
      <c r="G349" s="19">
        <v>7</v>
      </c>
      <c r="H349" s="19">
        <v>8</v>
      </c>
      <c r="I349" s="19">
        <v>9</v>
      </c>
    </row>
    <row r="350" spans="1:9" ht="15.75">
      <c r="A350" s="214" t="s">
        <v>519</v>
      </c>
      <c r="B350" s="214"/>
      <c r="C350" s="214"/>
      <c r="D350" s="214"/>
      <c r="E350" s="214"/>
      <c r="F350" s="214"/>
      <c r="G350" s="214"/>
      <c r="H350" s="214"/>
      <c r="I350" s="214"/>
    </row>
    <row r="351" spans="1:9">
      <c r="A351" s="215" t="s">
        <v>24</v>
      </c>
      <c r="B351" s="215"/>
      <c r="C351" s="215"/>
      <c r="D351" s="215"/>
      <c r="E351" s="215"/>
      <c r="F351" s="215"/>
      <c r="G351" s="215"/>
      <c r="H351" s="215"/>
      <c r="I351" s="215"/>
    </row>
    <row r="352" spans="1:9" ht="60">
      <c r="A352" s="55" t="s">
        <v>74</v>
      </c>
      <c r="B352" s="19" t="s">
        <v>520</v>
      </c>
      <c r="C352" s="55"/>
      <c r="D352" s="55"/>
      <c r="E352" s="55"/>
      <c r="F352" s="55"/>
      <c r="G352" s="55"/>
      <c r="H352" s="55"/>
      <c r="I352" s="55"/>
    </row>
    <row r="353" spans="1:9" ht="30">
      <c r="A353" s="55" t="s">
        <v>91</v>
      </c>
      <c r="B353" s="19" t="s">
        <v>521</v>
      </c>
      <c r="C353" s="55" t="s">
        <v>349</v>
      </c>
      <c r="D353" s="55"/>
      <c r="E353" s="55"/>
      <c r="F353" s="65">
        <v>-149</v>
      </c>
      <c r="G353" s="55"/>
      <c r="H353" s="55"/>
      <c r="I353" s="55"/>
    </row>
    <row r="354" spans="1:9" ht="45">
      <c r="A354" s="55" t="s">
        <v>100</v>
      </c>
      <c r="B354" s="19" t="s">
        <v>613</v>
      </c>
      <c r="C354" s="55" t="s">
        <v>352</v>
      </c>
      <c r="D354" s="55"/>
      <c r="E354" s="55"/>
      <c r="F354" s="55">
        <v>-543.4</v>
      </c>
      <c r="G354" s="55"/>
      <c r="H354" s="55"/>
      <c r="I354" s="55"/>
    </row>
    <row r="355" spans="1:9" ht="30">
      <c r="A355" s="55" t="s">
        <v>114</v>
      </c>
      <c r="B355" s="19" t="s">
        <v>522</v>
      </c>
      <c r="C355" s="55" t="s">
        <v>349</v>
      </c>
      <c r="D355" s="55"/>
      <c r="E355" s="55"/>
      <c r="F355" s="55">
        <v>-165.5</v>
      </c>
      <c r="G355" s="55"/>
      <c r="H355" s="55"/>
      <c r="I355" s="55"/>
    </row>
    <row r="356" spans="1:9" ht="30">
      <c r="A356" s="55" t="s">
        <v>115</v>
      </c>
      <c r="B356" s="19" t="s">
        <v>523</v>
      </c>
      <c r="C356" s="55"/>
      <c r="D356" s="55"/>
      <c r="E356" s="55"/>
      <c r="F356" s="55"/>
      <c r="G356" s="55"/>
      <c r="H356" s="55"/>
      <c r="I356" s="55"/>
    </row>
    <row r="357" spans="1:9" ht="30">
      <c r="A357" s="55" t="s">
        <v>116</v>
      </c>
      <c r="B357" s="19" t="s">
        <v>521</v>
      </c>
      <c r="C357" s="55" t="s">
        <v>357</v>
      </c>
      <c r="D357" s="55"/>
      <c r="E357" s="55"/>
      <c r="F357" s="55">
        <v>369400</v>
      </c>
      <c r="G357" s="55"/>
      <c r="H357" s="55"/>
      <c r="I357" s="55"/>
    </row>
    <row r="358" spans="1:9" ht="45">
      <c r="A358" s="55" t="s">
        <v>117</v>
      </c>
      <c r="B358" s="19" t="s">
        <v>613</v>
      </c>
      <c r="C358" s="55" t="s">
        <v>357</v>
      </c>
      <c r="D358" s="55"/>
      <c r="E358" s="55"/>
      <c r="F358" s="55">
        <v>1996276</v>
      </c>
      <c r="G358" s="55"/>
      <c r="H358" s="55"/>
      <c r="I358" s="55"/>
    </row>
    <row r="359" spans="1:9" ht="30">
      <c r="A359" s="55" t="s">
        <v>118</v>
      </c>
      <c r="B359" s="19" t="s">
        <v>522</v>
      </c>
      <c r="C359" s="55"/>
      <c r="D359" s="55"/>
      <c r="E359" s="55"/>
      <c r="F359" s="55">
        <v>26242.93</v>
      </c>
      <c r="G359" s="55"/>
      <c r="H359" s="55"/>
      <c r="I359" s="55"/>
    </row>
    <row r="360" spans="1:9">
      <c r="A360" s="215" t="s">
        <v>25</v>
      </c>
      <c r="B360" s="215"/>
      <c r="C360" s="215"/>
      <c r="D360" s="215"/>
      <c r="E360" s="215"/>
      <c r="F360" s="215"/>
      <c r="G360" s="215"/>
      <c r="H360" s="215"/>
      <c r="I360" s="215"/>
    </row>
    <row r="361" spans="1:9" ht="60">
      <c r="A361" s="55" t="s">
        <v>74</v>
      </c>
      <c r="B361" s="54" t="s">
        <v>614</v>
      </c>
      <c r="C361" s="55"/>
      <c r="D361" s="55"/>
      <c r="E361" s="55"/>
      <c r="F361" s="55"/>
      <c r="G361" s="55"/>
      <c r="H361" s="55"/>
      <c r="I361" s="55"/>
    </row>
    <row r="362" spans="1:9" ht="30">
      <c r="A362" s="57" t="s">
        <v>91</v>
      </c>
      <c r="B362" s="54" t="s">
        <v>521</v>
      </c>
      <c r="C362" s="55" t="s">
        <v>357</v>
      </c>
      <c r="D362" s="55"/>
      <c r="E362" s="55"/>
      <c r="F362" s="123">
        <v>2749260</v>
      </c>
      <c r="G362" s="55"/>
      <c r="H362" s="55"/>
      <c r="I362" s="55"/>
    </row>
    <row r="363" spans="1:9" ht="30">
      <c r="A363" s="57" t="s">
        <v>100</v>
      </c>
      <c r="B363" s="54" t="s">
        <v>615</v>
      </c>
      <c r="C363" s="55" t="s">
        <v>357</v>
      </c>
      <c r="D363" s="55"/>
      <c r="E363" s="55"/>
      <c r="F363" s="123">
        <v>1117300</v>
      </c>
      <c r="G363" s="55"/>
      <c r="H363" s="55"/>
      <c r="I363" s="55"/>
    </row>
    <row r="364" spans="1:9" ht="30">
      <c r="A364" s="57" t="s">
        <v>114</v>
      </c>
      <c r="B364" s="54" t="s">
        <v>522</v>
      </c>
      <c r="C364" s="55" t="s">
        <v>357</v>
      </c>
      <c r="D364" s="55"/>
      <c r="E364" s="55"/>
      <c r="F364" s="65">
        <v>169186</v>
      </c>
      <c r="G364" s="55"/>
      <c r="H364" s="55"/>
      <c r="I364" s="55"/>
    </row>
    <row r="365" spans="1:9">
      <c r="A365" s="215" t="s">
        <v>27</v>
      </c>
      <c r="B365" s="215"/>
      <c r="C365" s="215"/>
      <c r="D365" s="215"/>
      <c r="E365" s="215"/>
      <c r="F365" s="215"/>
      <c r="G365" s="215"/>
      <c r="H365" s="215"/>
      <c r="I365" s="215"/>
    </row>
    <row r="366" spans="1:9" ht="60">
      <c r="A366" s="57" t="s">
        <v>74</v>
      </c>
      <c r="B366" s="54" t="s">
        <v>524</v>
      </c>
      <c r="C366" s="55"/>
      <c r="D366" s="55"/>
      <c r="E366" s="55"/>
      <c r="F366" s="55"/>
      <c r="G366" s="55"/>
      <c r="H366" s="55"/>
      <c r="I366" s="55"/>
    </row>
    <row r="367" spans="1:9" ht="30">
      <c r="A367" s="57" t="s">
        <v>91</v>
      </c>
      <c r="B367" s="54" t="s">
        <v>521</v>
      </c>
      <c r="C367" s="55" t="s">
        <v>525</v>
      </c>
      <c r="D367" s="55"/>
      <c r="E367" s="55"/>
      <c r="F367" s="124">
        <v>7.44</v>
      </c>
      <c r="G367" s="55"/>
      <c r="H367" s="55"/>
      <c r="I367" s="55"/>
    </row>
    <row r="368" spans="1:9" ht="45">
      <c r="A368" s="57" t="s">
        <v>100</v>
      </c>
      <c r="B368" s="54" t="s">
        <v>613</v>
      </c>
      <c r="C368" s="55" t="s">
        <v>360</v>
      </c>
      <c r="D368" s="55"/>
      <c r="E368" s="55"/>
      <c r="F368" s="55">
        <v>56</v>
      </c>
      <c r="G368" s="55"/>
      <c r="H368" s="55"/>
      <c r="I368" s="55"/>
    </row>
    <row r="369" spans="1:21" ht="30">
      <c r="A369" s="57" t="s">
        <v>114</v>
      </c>
      <c r="B369" s="54" t="s">
        <v>522</v>
      </c>
      <c r="C369" s="55" t="s">
        <v>525</v>
      </c>
      <c r="D369" s="55"/>
      <c r="E369" s="55"/>
      <c r="F369" s="55">
        <v>6.45</v>
      </c>
      <c r="G369" s="55"/>
      <c r="H369" s="55"/>
      <c r="I369" s="55"/>
    </row>
    <row r="370" spans="1:21" ht="60">
      <c r="A370" s="57" t="s">
        <v>115</v>
      </c>
      <c r="B370" s="54" t="s">
        <v>526</v>
      </c>
      <c r="C370" s="55"/>
      <c r="D370" s="55"/>
      <c r="E370" s="55"/>
      <c r="F370" s="55"/>
      <c r="G370" s="55"/>
      <c r="H370" s="55"/>
      <c r="I370" s="55"/>
    </row>
    <row r="371" spans="1:21" ht="30">
      <c r="A371" s="57" t="s">
        <v>116</v>
      </c>
      <c r="B371" s="54" t="s">
        <v>521</v>
      </c>
      <c r="C371" s="55" t="s">
        <v>349</v>
      </c>
      <c r="D371" s="55"/>
      <c r="E371" s="55"/>
      <c r="F371" s="55">
        <v>-201.5</v>
      </c>
      <c r="G371" s="55"/>
      <c r="H371" s="55"/>
      <c r="I371" s="55"/>
    </row>
    <row r="372" spans="1:21" ht="45">
      <c r="A372" s="57" t="s">
        <v>117</v>
      </c>
      <c r="B372" s="54" t="s">
        <v>613</v>
      </c>
      <c r="C372" s="55" t="s">
        <v>352</v>
      </c>
      <c r="D372" s="55"/>
      <c r="E372" s="55"/>
      <c r="F372" s="55">
        <v>-543.4</v>
      </c>
      <c r="G372" s="55"/>
      <c r="H372" s="55"/>
      <c r="I372" s="55"/>
    </row>
    <row r="373" spans="1:21" ht="30">
      <c r="A373" s="57" t="s">
        <v>118</v>
      </c>
      <c r="B373" s="54" t="s">
        <v>522</v>
      </c>
      <c r="C373" s="55" t="s">
        <v>352</v>
      </c>
      <c r="D373" s="55"/>
      <c r="E373" s="55"/>
      <c r="F373" s="55">
        <v>-158.81</v>
      </c>
      <c r="G373" s="55"/>
      <c r="H373" s="55"/>
      <c r="I373" s="55"/>
    </row>
    <row r="374" spans="1:21">
      <c r="A374" s="21"/>
      <c r="B374" s="21"/>
      <c r="C374" s="21"/>
      <c r="D374" s="21"/>
      <c r="E374" s="21"/>
      <c r="F374" s="21"/>
      <c r="G374" s="21"/>
      <c r="H374" s="21"/>
      <c r="I374" s="21"/>
    </row>
    <row r="375" spans="1:21" ht="20.25">
      <c r="A375" s="131" t="s">
        <v>640</v>
      </c>
      <c r="B375" s="131"/>
      <c r="C375" s="131"/>
      <c r="D375" s="131"/>
      <c r="E375" s="125"/>
      <c r="F375" s="131"/>
      <c r="G375" s="131"/>
      <c r="H375" s="131" t="s">
        <v>641</v>
      </c>
      <c r="I375" s="130"/>
      <c r="J375" s="130"/>
      <c r="K375" s="130"/>
      <c r="L375" s="130"/>
      <c r="M375" s="130"/>
      <c r="N375" s="130"/>
      <c r="O375" s="130"/>
      <c r="P375" s="130"/>
      <c r="Q375" s="130"/>
      <c r="R375" s="130"/>
      <c r="S375" s="131"/>
      <c r="T375" s="131"/>
      <c r="U375" s="131"/>
    </row>
    <row r="376" spans="1:21" ht="20.25">
      <c r="A376" s="131"/>
      <c r="B376" s="131"/>
      <c r="C376" s="131"/>
      <c r="D376" s="131"/>
      <c r="E376" s="125"/>
      <c r="F376" s="131"/>
      <c r="G376" s="131"/>
      <c r="H376" s="131"/>
      <c r="I376" s="130"/>
      <c r="J376" s="130"/>
      <c r="K376" s="130"/>
      <c r="L376" s="130"/>
      <c r="M376" s="130"/>
      <c r="N376" s="130"/>
      <c r="O376" s="130"/>
      <c r="P376" s="130"/>
      <c r="Q376" s="130"/>
      <c r="R376" s="130"/>
      <c r="S376" s="131"/>
      <c r="T376" s="131"/>
      <c r="U376" s="131"/>
    </row>
    <row r="377" spans="1:21" ht="20.25">
      <c r="A377" s="131"/>
      <c r="B377" s="131"/>
      <c r="C377" s="131"/>
      <c r="D377" s="131"/>
      <c r="E377" s="125"/>
      <c r="F377" s="131"/>
      <c r="G377" s="131"/>
      <c r="H377" s="131"/>
      <c r="I377" s="130"/>
      <c r="J377" s="130"/>
      <c r="K377" s="130"/>
      <c r="L377" s="130"/>
      <c r="M377" s="130"/>
      <c r="N377" s="130"/>
      <c r="O377" s="130"/>
      <c r="P377" s="130"/>
      <c r="Q377" s="130"/>
      <c r="R377" s="130"/>
      <c r="S377" s="131"/>
      <c r="T377" s="131"/>
      <c r="U377" s="131"/>
    </row>
    <row r="378" spans="1:21" ht="20.25">
      <c r="A378" s="131" t="s">
        <v>642</v>
      </c>
      <c r="B378" s="131"/>
      <c r="C378" s="131"/>
      <c r="D378" s="131"/>
      <c r="E378" s="125"/>
      <c r="F378" s="131"/>
      <c r="G378" s="131"/>
      <c r="H378" s="131" t="s">
        <v>643</v>
      </c>
      <c r="I378" s="130"/>
      <c r="J378" s="130"/>
      <c r="K378" s="130"/>
      <c r="L378" s="130"/>
      <c r="M378" s="130"/>
      <c r="N378" s="130"/>
      <c r="O378" s="130"/>
      <c r="P378" s="130"/>
      <c r="Q378" s="130"/>
      <c r="R378" s="130"/>
      <c r="S378" s="131"/>
      <c r="T378" s="131"/>
      <c r="U378" s="131"/>
    </row>
  </sheetData>
  <mergeCells count="215">
    <mergeCell ref="A365:I365"/>
    <mergeCell ref="A350:I350"/>
    <mergeCell ref="A351:I351"/>
    <mergeCell ref="A336:I336"/>
    <mergeCell ref="A337:I337"/>
    <mergeCell ref="A339:I339"/>
    <mergeCell ref="A341:I341"/>
    <mergeCell ref="A343:I343"/>
    <mergeCell ref="A347:A348"/>
    <mergeCell ref="B347:B348"/>
    <mergeCell ref="C347:C348"/>
    <mergeCell ref="D347:D348"/>
    <mergeCell ref="E347:G347"/>
    <mergeCell ref="H347:H348"/>
    <mergeCell ref="I347:I348"/>
    <mergeCell ref="A360:I360"/>
    <mergeCell ref="A260:I260"/>
    <mergeCell ref="A262:I262"/>
    <mergeCell ref="A268:I268"/>
    <mergeCell ref="A272:I272"/>
    <mergeCell ref="A318:A319"/>
    <mergeCell ref="B318:B319"/>
    <mergeCell ref="C318:C319"/>
    <mergeCell ref="D318:D319"/>
    <mergeCell ref="E318:G318"/>
    <mergeCell ref="H318:H319"/>
    <mergeCell ref="I318:I319"/>
    <mergeCell ref="H276:H277"/>
    <mergeCell ref="I276:I277"/>
    <mergeCell ref="A279:H279"/>
    <mergeCell ref="A280:I280"/>
    <mergeCell ref="A283:I283"/>
    <mergeCell ref="A276:A277"/>
    <mergeCell ref="B276:B277"/>
    <mergeCell ref="C276:C277"/>
    <mergeCell ref="D276:D277"/>
    <mergeCell ref="E276:G276"/>
    <mergeCell ref="A297:I297"/>
    <mergeCell ref="A298:I298"/>
    <mergeCell ref="I294:I295"/>
    <mergeCell ref="A148:I148"/>
    <mergeCell ref="A149:I149"/>
    <mergeCell ref="A153:I153"/>
    <mergeCell ref="A243:A244"/>
    <mergeCell ref="B243:B244"/>
    <mergeCell ref="C243:C244"/>
    <mergeCell ref="D243:D244"/>
    <mergeCell ref="E243:G243"/>
    <mergeCell ref="H243:H244"/>
    <mergeCell ref="I243:I244"/>
    <mergeCell ref="E179:G179"/>
    <mergeCell ref="H179:H180"/>
    <mergeCell ref="I179:I180"/>
    <mergeCell ref="H159:H160"/>
    <mergeCell ref="I159:I160"/>
    <mergeCell ref="A162:I162"/>
    <mergeCell ref="A163:I163"/>
    <mergeCell ref="A170:I170"/>
    <mergeCell ref="A165:I165"/>
    <mergeCell ref="A159:A160"/>
    <mergeCell ref="B159:B160"/>
    <mergeCell ref="C159:C160"/>
    <mergeCell ref="D159:D160"/>
    <mergeCell ref="E159:G159"/>
    <mergeCell ref="A104:I104"/>
    <mergeCell ref="A105:I105"/>
    <mergeCell ref="A120:I120"/>
    <mergeCell ref="A126:I126"/>
    <mergeCell ref="A128:I128"/>
    <mergeCell ref="A145:A146"/>
    <mergeCell ref="B145:B146"/>
    <mergeCell ref="C145:C146"/>
    <mergeCell ref="D145:D146"/>
    <mergeCell ref="E145:G145"/>
    <mergeCell ref="H145:H146"/>
    <mergeCell ref="I145:I146"/>
    <mergeCell ref="H132:H133"/>
    <mergeCell ref="I132:I133"/>
    <mergeCell ref="A135:I135"/>
    <mergeCell ref="A136:I136"/>
    <mergeCell ref="A138:I138"/>
    <mergeCell ref="A132:A133"/>
    <mergeCell ref="B132:B133"/>
    <mergeCell ref="C132:C133"/>
    <mergeCell ref="D132:D133"/>
    <mergeCell ref="E132:G132"/>
    <mergeCell ref="A70:I70"/>
    <mergeCell ref="A87:I87"/>
    <mergeCell ref="A90:I90"/>
    <mergeCell ref="A95:I95"/>
    <mergeCell ref="A101:A102"/>
    <mergeCell ref="B101:B102"/>
    <mergeCell ref="C101:C102"/>
    <mergeCell ref="D101:D102"/>
    <mergeCell ref="E101:G101"/>
    <mergeCell ref="H101:H102"/>
    <mergeCell ref="I101:I102"/>
    <mergeCell ref="A9:I9"/>
    <mergeCell ref="A16:I16"/>
    <mergeCell ref="A25:I25"/>
    <mergeCell ref="A29:I29"/>
    <mergeCell ref="A4:I4"/>
    <mergeCell ref="E5:G5"/>
    <mergeCell ref="A5:A6"/>
    <mergeCell ref="B5:B6"/>
    <mergeCell ref="C5:C6"/>
    <mergeCell ref="D5:D6"/>
    <mergeCell ref="H5:H6"/>
    <mergeCell ref="I5:I6"/>
    <mergeCell ref="B8:I8"/>
    <mergeCell ref="H34:H35"/>
    <mergeCell ref="I34:I35"/>
    <mergeCell ref="B37:I37"/>
    <mergeCell ref="A38:I38"/>
    <mergeCell ref="A50:I50"/>
    <mergeCell ref="A34:A35"/>
    <mergeCell ref="B34:B35"/>
    <mergeCell ref="C34:C35"/>
    <mergeCell ref="D34:D35"/>
    <mergeCell ref="E34:G34"/>
    <mergeCell ref="A69:I69"/>
    <mergeCell ref="A58:I58"/>
    <mergeCell ref="A62:I62"/>
    <mergeCell ref="A66:A67"/>
    <mergeCell ref="B66:B67"/>
    <mergeCell ref="C66:C67"/>
    <mergeCell ref="D66:D67"/>
    <mergeCell ref="E66:G66"/>
    <mergeCell ref="H66:H67"/>
    <mergeCell ref="I66:I67"/>
    <mergeCell ref="A206:I206"/>
    <mergeCell ref="A207:I207"/>
    <mergeCell ref="A209:I209"/>
    <mergeCell ref="A211:I211"/>
    <mergeCell ref="A213:I213"/>
    <mergeCell ref="A140:I140"/>
    <mergeCell ref="A142:I142"/>
    <mergeCell ref="A203:A204"/>
    <mergeCell ref="B203:B204"/>
    <mergeCell ref="C203:C204"/>
    <mergeCell ref="D203:D204"/>
    <mergeCell ref="E203:G203"/>
    <mergeCell ref="H203:H204"/>
    <mergeCell ref="I203:I204"/>
    <mergeCell ref="A182:I182"/>
    <mergeCell ref="A183:I183"/>
    <mergeCell ref="A192:I192"/>
    <mergeCell ref="A196:I196"/>
    <mergeCell ref="A200:I200"/>
    <mergeCell ref="A175:I175"/>
    <mergeCell ref="A179:A180"/>
    <mergeCell ref="B179:B180"/>
    <mergeCell ref="C179:C180"/>
    <mergeCell ref="D179:D180"/>
    <mergeCell ref="A225:I225"/>
    <mergeCell ref="A227:I227"/>
    <mergeCell ref="A233:I233"/>
    <mergeCell ref="A234:I234"/>
    <mergeCell ref="H217:H218"/>
    <mergeCell ref="I217:I218"/>
    <mergeCell ref="A220:I220"/>
    <mergeCell ref="A221:I221"/>
    <mergeCell ref="A223:I223"/>
    <mergeCell ref="A217:A218"/>
    <mergeCell ref="B217:B218"/>
    <mergeCell ref="C217:C218"/>
    <mergeCell ref="D217:D218"/>
    <mergeCell ref="E217:G217"/>
    <mergeCell ref="D256:D257"/>
    <mergeCell ref="E256:G256"/>
    <mergeCell ref="H256:H257"/>
    <mergeCell ref="I256:I257"/>
    <mergeCell ref="A236:I236"/>
    <mergeCell ref="A238:I238"/>
    <mergeCell ref="A240:I240"/>
    <mergeCell ref="A230:A231"/>
    <mergeCell ref="B230:B231"/>
    <mergeCell ref="C230:C231"/>
    <mergeCell ref="D230:D231"/>
    <mergeCell ref="E230:G230"/>
    <mergeCell ref="H230:H231"/>
    <mergeCell ref="I230:I231"/>
    <mergeCell ref="A333:A334"/>
    <mergeCell ref="B333:B334"/>
    <mergeCell ref="C333:C334"/>
    <mergeCell ref="D333:D334"/>
    <mergeCell ref="E333:G333"/>
    <mergeCell ref="H333:H334"/>
    <mergeCell ref="I333:I334"/>
    <mergeCell ref="A306:I306"/>
    <mergeCell ref="A312:I312"/>
    <mergeCell ref="H294:H295"/>
    <mergeCell ref="A259:I259"/>
    <mergeCell ref="G1:J1"/>
    <mergeCell ref="A3:I3"/>
    <mergeCell ref="A321:I321"/>
    <mergeCell ref="A322:I322"/>
    <mergeCell ref="A324:I324"/>
    <mergeCell ref="A327:I327"/>
    <mergeCell ref="A329:I329"/>
    <mergeCell ref="A286:I286"/>
    <mergeCell ref="A290:I290"/>
    <mergeCell ref="A294:A295"/>
    <mergeCell ref="B294:B295"/>
    <mergeCell ref="C294:C295"/>
    <mergeCell ref="D294:D295"/>
    <mergeCell ref="E294:G294"/>
    <mergeCell ref="A246:I246"/>
    <mergeCell ref="A247:I247"/>
    <mergeCell ref="A249:I249"/>
    <mergeCell ref="A251:I251"/>
    <mergeCell ref="A253:I253"/>
    <mergeCell ref="A256:A257"/>
    <mergeCell ref="B256:B257"/>
    <mergeCell ref="C256:C257"/>
  </mergeCells>
  <pageMargins left="0.70866141732283472" right="0.70866141732283472" top="0.74803149606299213" bottom="0.74803149606299213" header="0.31496062992125984" footer="0.31496062992125984"/>
  <pageSetup paperSize="9" scale="94" orientation="landscape" verticalDpi="0" r:id="rId1"/>
  <rowBreaks count="2" manualBreakCount="2">
    <brk id="361" max="8" man="1"/>
    <brk id="378" max="8" man="1"/>
  </rowBreaks>
</worksheet>
</file>

<file path=xl/worksheets/sheet5.xml><?xml version="1.0" encoding="utf-8"?>
<worksheet xmlns="http://schemas.openxmlformats.org/spreadsheetml/2006/main" xmlns:r="http://schemas.openxmlformats.org/officeDocument/2006/relationships">
  <dimension ref="A1:I19"/>
  <sheetViews>
    <sheetView topLeftCell="A5" workbookViewId="0">
      <selection activeCell="O6" sqref="O6"/>
    </sheetView>
  </sheetViews>
  <sheetFormatPr defaultRowHeight="15"/>
  <cols>
    <col min="1" max="1" width="4.140625" customWidth="1"/>
    <col min="2" max="9" width="15.42578125" customWidth="1"/>
  </cols>
  <sheetData>
    <row r="1" spans="1:9">
      <c r="A1">
        <v>1</v>
      </c>
      <c r="B1">
        <v>2</v>
      </c>
      <c r="C1">
        <v>3</v>
      </c>
      <c r="D1">
        <v>4</v>
      </c>
      <c r="E1">
        <v>5</v>
      </c>
      <c r="F1">
        <v>6</v>
      </c>
      <c r="G1">
        <v>7</v>
      </c>
      <c r="H1">
        <v>8</v>
      </c>
      <c r="I1">
        <v>9</v>
      </c>
    </row>
    <row r="3" spans="1:9">
      <c r="A3" s="233" t="s">
        <v>32</v>
      </c>
      <c r="B3" s="233"/>
      <c r="C3" s="233"/>
      <c r="D3" s="233"/>
      <c r="E3" s="233"/>
      <c r="F3" s="233"/>
      <c r="G3" s="233"/>
      <c r="H3" s="233"/>
      <c r="I3" s="233"/>
    </row>
    <row r="4" spans="1:9">
      <c r="A4" s="233" t="s">
        <v>33</v>
      </c>
      <c r="B4" s="233"/>
      <c r="C4" s="233"/>
      <c r="D4" s="233"/>
      <c r="E4" s="233"/>
      <c r="F4" s="233"/>
      <c r="G4" s="233"/>
      <c r="H4" s="233"/>
      <c r="I4" s="233"/>
    </row>
    <row r="5" spans="1:9">
      <c r="A5" s="233" t="s">
        <v>34</v>
      </c>
      <c r="B5" s="233"/>
      <c r="C5" s="233"/>
      <c r="D5" s="233"/>
      <c r="E5" s="233"/>
      <c r="F5" s="233"/>
      <c r="G5" s="233"/>
      <c r="H5" s="233"/>
      <c r="I5" s="233"/>
    </row>
    <row r="6" spans="1:9">
      <c r="A6" s="233" t="s">
        <v>35</v>
      </c>
      <c r="B6" s="233"/>
      <c r="C6" s="233"/>
      <c r="D6" s="233"/>
      <c r="E6" s="233"/>
      <c r="F6" s="233"/>
      <c r="G6" s="233"/>
      <c r="H6" s="233"/>
      <c r="I6" s="233"/>
    </row>
    <row r="7" spans="1:9">
      <c r="A7" s="233" t="s">
        <v>36</v>
      </c>
      <c r="B7" s="233"/>
      <c r="C7" s="233"/>
      <c r="D7" s="233"/>
      <c r="E7" s="233"/>
      <c r="F7" s="233"/>
      <c r="G7" s="233"/>
      <c r="H7" s="233"/>
      <c r="I7" s="233"/>
    </row>
    <row r="8" spans="1:9">
      <c r="A8" s="233" t="s">
        <v>37</v>
      </c>
      <c r="B8" s="233"/>
      <c r="C8" s="233"/>
      <c r="D8" s="233"/>
      <c r="E8" s="233"/>
      <c r="F8" s="233"/>
      <c r="G8" s="233"/>
      <c r="H8" s="233"/>
      <c r="I8" s="233"/>
    </row>
    <row r="9" spans="1:9">
      <c r="A9" s="233" t="s">
        <v>38</v>
      </c>
      <c r="B9" s="233"/>
      <c r="C9" s="233"/>
      <c r="D9" s="233"/>
      <c r="E9" s="233"/>
      <c r="F9" s="233"/>
      <c r="G9" s="233"/>
      <c r="H9" s="233"/>
      <c r="I9" s="233"/>
    </row>
    <row r="10" spans="1:9">
      <c r="A10" s="233" t="s">
        <v>39</v>
      </c>
      <c r="B10" s="233"/>
      <c r="C10" s="233"/>
      <c r="D10" s="233"/>
      <c r="E10" s="233"/>
      <c r="F10" s="233"/>
      <c r="G10" s="233"/>
      <c r="H10" s="233"/>
      <c r="I10" s="233"/>
    </row>
    <row r="11" spans="1:9">
      <c r="A11" s="233"/>
      <c r="B11" s="233"/>
      <c r="C11" s="233"/>
      <c r="D11" s="233"/>
      <c r="E11" s="233"/>
      <c r="F11" s="233"/>
      <c r="G11" s="233"/>
      <c r="H11" s="233"/>
      <c r="I11" s="233"/>
    </row>
    <row r="12" spans="1:9">
      <c r="A12" s="234" t="s">
        <v>40</v>
      </c>
      <c r="B12" s="234"/>
      <c r="C12" s="234"/>
      <c r="D12" s="234"/>
      <c r="E12" s="234"/>
      <c r="F12" s="234"/>
      <c r="G12" s="234"/>
      <c r="H12" s="234"/>
      <c r="I12" s="234"/>
    </row>
    <row r="13" spans="1:9" ht="75">
      <c r="A13" s="2" t="s">
        <v>12</v>
      </c>
      <c r="B13" s="2" t="s">
        <v>41</v>
      </c>
      <c r="C13" s="2" t="s">
        <v>14</v>
      </c>
      <c r="D13" s="2" t="s">
        <v>15</v>
      </c>
      <c r="E13" s="2" t="s">
        <v>16</v>
      </c>
      <c r="F13" s="2" t="s">
        <v>42</v>
      </c>
      <c r="G13" s="2" t="s">
        <v>43</v>
      </c>
      <c r="H13" s="2" t="s">
        <v>44</v>
      </c>
      <c r="I13" s="2" t="s">
        <v>45</v>
      </c>
    </row>
    <row r="14" spans="1:9">
      <c r="A14" s="4"/>
      <c r="B14" s="4"/>
      <c r="C14" s="4"/>
      <c r="D14" s="4"/>
      <c r="E14" s="4"/>
      <c r="F14" s="4"/>
      <c r="G14" s="4"/>
      <c r="H14" s="4"/>
      <c r="I14" s="4"/>
    </row>
    <row r="16" spans="1:9" ht="30" customHeight="1">
      <c r="A16" s="229" t="s">
        <v>46</v>
      </c>
      <c r="B16" s="229"/>
      <c r="C16" s="229"/>
      <c r="D16" s="229"/>
      <c r="E16" s="229"/>
      <c r="F16" s="229"/>
      <c r="G16" s="229"/>
      <c r="H16" s="229"/>
      <c r="I16" s="229"/>
    </row>
    <row r="17" spans="1:9" ht="45" customHeight="1">
      <c r="A17" s="2" t="s">
        <v>12</v>
      </c>
      <c r="B17" s="230" t="s">
        <v>47</v>
      </c>
      <c r="C17" s="230"/>
      <c r="D17" s="2" t="s">
        <v>48</v>
      </c>
      <c r="E17" s="2" t="s">
        <v>49</v>
      </c>
      <c r="F17" s="230" t="s">
        <v>50</v>
      </c>
      <c r="G17" s="230"/>
      <c r="H17" s="230" t="s">
        <v>51</v>
      </c>
      <c r="I17" s="230"/>
    </row>
    <row r="18" spans="1:9" ht="16.5" customHeight="1">
      <c r="A18" s="5"/>
      <c r="B18" s="6"/>
      <c r="C18" s="7"/>
      <c r="D18" s="5"/>
      <c r="E18" s="5"/>
      <c r="F18" s="6"/>
      <c r="G18" s="7"/>
      <c r="H18" s="6"/>
      <c r="I18" s="7"/>
    </row>
    <row r="19" spans="1:9">
      <c r="A19" s="4"/>
      <c r="B19" s="231"/>
      <c r="C19" s="232"/>
      <c r="D19" s="4"/>
      <c r="E19" s="4"/>
      <c r="F19" s="231"/>
      <c r="G19" s="232"/>
      <c r="H19" s="231"/>
      <c r="I19" s="232"/>
    </row>
  </sheetData>
  <mergeCells count="17">
    <mergeCell ref="A9:I9"/>
    <mergeCell ref="A10:I10"/>
    <mergeCell ref="A11:I11"/>
    <mergeCell ref="A12:I12"/>
    <mergeCell ref="A3:I3"/>
    <mergeCell ref="A4:I4"/>
    <mergeCell ref="A5:I5"/>
    <mergeCell ref="A6:I6"/>
    <mergeCell ref="A7:I7"/>
    <mergeCell ref="A8:I8"/>
    <mergeCell ref="A16:I16"/>
    <mergeCell ref="B17:C17"/>
    <mergeCell ref="F17:G17"/>
    <mergeCell ref="H17:I17"/>
    <mergeCell ref="B19:C19"/>
    <mergeCell ref="F19:G19"/>
    <mergeCell ref="H19:I19"/>
  </mergeCells>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Додаток 1</vt:lpstr>
      <vt:lpstr>Обс.та джер., строки вик.</vt:lpstr>
      <vt:lpstr>Додаток 2</vt:lpstr>
      <vt:lpstr>Додаток 3</vt:lpstr>
      <vt:lpstr>Додаток 5</vt:lpstr>
      <vt:lpstr>'Додаток 3'!Область_печати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2017-07-31T12:28:44Z</cp:lastPrinted>
  <dcterms:created xsi:type="dcterms:W3CDTF">2016-11-22T10:35:17Z</dcterms:created>
  <dcterms:modified xsi:type="dcterms:W3CDTF">2017-07-31T12:45:38Z</dcterms:modified>
</cp:coreProperties>
</file>